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на 01.10.14г." sheetId="1" r:id="rId1"/>
  </sheets>
  <definedNames>
    <definedName name="_xlnm.Print_Titles" localSheetId="0">'на 01.10.14г.'!$5:$9</definedName>
  </definedNames>
  <calcPr fullCalcOnLoad="1"/>
</workbook>
</file>

<file path=xl/sharedStrings.xml><?xml version="1.0" encoding="utf-8"?>
<sst xmlns="http://schemas.openxmlformats.org/spreadsheetml/2006/main" count="66" uniqueCount="50">
  <si>
    <t>тыс. руб.</t>
  </si>
  <si>
    <t>в  том числе</t>
  </si>
  <si>
    <t>фактический</t>
  </si>
  <si>
    <t xml:space="preserve">Информация о соблюдении нормативов на содержание органов местного самоуправления </t>
  </si>
  <si>
    <t>фактические</t>
  </si>
  <si>
    <t>годовой план*</t>
  </si>
  <si>
    <t>процент исполнения</t>
  </si>
  <si>
    <t>в  том числе:</t>
  </si>
  <si>
    <t>поселения - всего</t>
  </si>
  <si>
    <t>Численность населения  (чел.)</t>
  </si>
  <si>
    <t>полномочия, переданные для исполнения с поселений на уровень района</t>
  </si>
  <si>
    <t>полномочия, переданные для исполнения с  района на  уровень поселений</t>
  </si>
  <si>
    <t>нормативный**   (годовой)</t>
  </si>
  <si>
    <t>отклонение    (по году)</t>
  </si>
  <si>
    <t>отклонение     (по году)</t>
  </si>
  <si>
    <t xml:space="preserve">нормативные**    (годовой) </t>
  </si>
  <si>
    <t>Белоноговский</t>
  </si>
  <si>
    <t>Большеберезовский</t>
  </si>
  <si>
    <t>Верхневский</t>
  </si>
  <si>
    <t>Долговский</t>
  </si>
  <si>
    <t>Жуковский</t>
  </si>
  <si>
    <t>Закомалдинский</t>
  </si>
  <si>
    <t>Закоуловский</t>
  </si>
  <si>
    <t>Камаганский</t>
  </si>
  <si>
    <t>Каминский</t>
  </si>
  <si>
    <t>Камышинский</t>
  </si>
  <si>
    <t>Костылевский</t>
  </si>
  <si>
    <t>Косулинский</t>
  </si>
  <si>
    <t>Масловский</t>
  </si>
  <si>
    <t>Нижневский</t>
  </si>
  <si>
    <t>Обанинский</t>
  </si>
  <si>
    <t>Пепелинский</t>
  </si>
  <si>
    <t>Песьянский</t>
  </si>
  <si>
    <t>Пушкинский</t>
  </si>
  <si>
    <t>Советский</t>
  </si>
  <si>
    <t xml:space="preserve">Угловской </t>
  </si>
  <si>
    <t xml:space="preserve">ФОТ муниципальных служащих </t>
  </si>
  <si>
    <t xml:space="preserve">Другие расходы по содержанию органов местного самоуправления </t>
  </si>
  <si>
    <t xml:space="preserve">муниципальный район </t>
  </si>
  <si>
    <t>Т.А.Бояринцева</t>
  </si>
  <si>
    <t>Исп. Дранишникова Р.М.</t>
  </si>
  <si>
    <t>тел 8-35-249-2-17-52</t>
  </si>
  <si>
    <t>Фактическая численность муниципальных служащих на отчетную дату</t>
  </si>
  <si>
    <t>Заместитель Главы Куртамышского района -</t>
  </si>
  <si>
    <t>руководитель финансового отдела</t>
  </si>
  <si>
    <r>
      <t xml:space="preserve">Наименование 
муниципального образования
</t>
    </r>
    <r>
      <rPr>
        <b/>
        <sz val="10"/>
        <rFont val="Arial"/>
        <family val="2"/>
      </rPr>
      <t>КУРТАМЫШСКИЙ РАЙОН</t>
    </r>
  </si>
  <si>
    <t>Куртамыш</t>
  </si>
  <si>
    <t>Всего по району</t>
  </si>
  <si>
    <t>КУРТАМЫШСКОГО РАЙОНА  по состоянию на 1 октября 2014 года</t>
  </si>
  <si>
    <t>исполнено на 01.10.2014г.*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</si>
</sst>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0"/>
    <numFmt numFmtId="188" formatCode="0.0000000"/>
    <numFmt numFmtId="189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3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Fill="1" applyAlignment="1">
      <alignment/>
    </xf>
    <xf numFmtId="185" fontId="19" fillId="0" borderId="0" xfId="0" applyNumberFormat="1" applyFont="1" applyFill="1" applyAlignment="1">
      <alignment/>
    </xf>
    <xf numFmtId="185" fontId="19" fillId="0" borderId="0" xfId="0" applyNumberFormat="1" applyFont="1" applyFill="1" applyAlignment="1">
      <alignment horizontal="right"/>
    </xf>
    <xf numFmtId="185" fontId="18" fillId="0" borderId="0" xfId="0" applyNumberFormat="1" applyFont="1" applyFill="1" applyAlignment="1">
      <alignment horizontal="right"/>
    </xf>
    <xf numFmtId="185" fontId="18" fillId="0" borderId="10" xfId="0" applyNumberFormat="1" applyFont="1" applyFill="1" applyBorder="1" applyAlignment="1">
      <alignment wrapText="1"/>
    </xf>
    <xf numFmtId="185" fontId="19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185" fontId="20" fillId="0" borderId="10" xfId="0" applyNumberFormat="1" applyFont="1" applyFill="1" applyBorder="1" applyAlignment="1">
      <alignment wrapText="1"/>
    </xf>
    <xf numFmtId="185" fontId="19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85" fontId="0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185" fontId="24" fillId="0" borderId="0" xfId="0" applyNumberFormat="1" applyFont="1" applyFill="1" applyAlignment="1">
      <alignment/>
    </xf>
    <xf numFmtId="185" fontId="24" fillId="0" borderId="0" xfId="0" applyNumberFormat="1" applyFont="1" applyFill="1" applyAlignment="1">
      <alignment horizontal="right"/>
    </xf>
    <xf numFmtId="185" fontId="24" fillId="0" borderId="0" xfId="0" applyNumberFormat="1" applyFont="1" applyFill="1" applyBorder="1" applyAlignment="1">
      <alignment/>
    </xf>
    <xf numFmtId="185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5" fontId="19" fillId="24" borderId="10" xfId="0" applyNumberFormat="1" applyFont="1" applyFill="1" applyBorder="1" applyAlignment="1">
      <alignment wrapText="1"/>
    </xf>
    <xf numFmtId="185" fontId="18" fillId="24" borderId="10" xfId="0" applyNumberFormat="1" applyFont="1" applyFill="1" applyBorder="1" applyAlignment="1">
      <alignment wrapText="1"/>
    </xf>
    <xf numFmtId="0" fontId="18" fillId="24" borderId="10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wrapText="1"/>
    </xf>
    <xf numFmtId="0" fontId="25" fillId="24" borderId="10" xfId="0" applyFont="1" applyFill="1" applyBorder="1" applyAlignment="1">
      <alignment vertical="center" wrapText="1"/>
    </xf>
    <xf numFmtId="185" fontId="19" fillId="24" borderId="10" xfId="0" applyNumberFormat="1" applyFont="1" applyFill="1" applyBorder="1" applyAlignment="1">
      <alignment/>
    </xf>
    <xf numFmtId="185" fontId="24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85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 horizontal="right"/>
    </xf>
    <xf numFmtId="185" fontId="26" fillId="24" borderId="0" xfId="0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185" fontId="26" fillId="0" borderId="0" xfId="0" applyNumberFormat="1" applyFont="1" applyFill="1" applyBorder="1" applyAlignment="1">
      <alignment/>
    </xf>
    <xf numFmtId="0" fontId="19" fillId="24" borderId="10" xfId="0" applyFont="1" applyFill="1" applyBorder="1" applyAlignment="1">
      <alignment vertical="center" wrapText="1"/>
    </xf>
    <xf numFmtId="185" fontId="24" fillId="0" borderId="0" xfId="0" applyNumberFormat="1" applyFont="1" applyFill="1" applyAlignment="1">
      <alignment horizontal="right" wrapText="1"/>
    </xf>
    <xf numFmtId="185" fontId="18" fillId="0" borderId="12" xfId="0" applyNumberFormat="1" applyFont="1" applyFill="1" applyBorder="1" applyAlignment="1">
      <alignment horizontal="center" vertical="center" wrapText="1"/>
    </xf>
    <xf numFmtId="185" fontId="18" fillId="0" borderId="13" xfId="0" applyNumberFormat="1" applyFont="1" applyFill="1" applyBorder="1" applyAlignment="1">
      <alignment horizontal="center" vertical="center" wrapText="1"/>
    </xf>
    <xf numFmtId="185" fontId="18" fillId="0" borderId="0" xfId="0" applyNumberFormat="1" applyFont="1" applyFill="1" applyAlignment="1">
      <alignment horizontal="center" vertical="center" wrapText="1"/>
    </xf>
    <xf numFmtId="185" fontId="18" fillId="0" borderId="14" xfId="0" applyNumberFormat="1" applyFont="1" applyFill="1" applyBorder="1" applyAlignment="1">
      <alignment horizontal="center" vertical="center" wrapText="1"/>
    </xf>
    <xf numFmtId="185" fontId="18" fillId="0" borderId="15" xfId="0" applyNumberFormat="1" applyFont="1" applyFill="1" applyBorder="1" applyAlignment="1">
      <alignment horizontal="center" vertical="center" wrapText="1"/>
    </xf>
    <xf numFmtId="185" fontId="18" fillId="0" borderId="16" xfId="0" applyNumberFormat="1" applyFont="1" applyFill="1" applyBorder="1" applyAlignment="1">
      <alignment horizontal="center" vertical="center" wrapText="1"/>
    </xf>
    <xf numFmtId="185" fontId="24" fillId="0" borderId="17" xfId="0" applyNumberFormat="1" applyFont="1" applyFill="1" applyBorder="1" applyAlignment="1">
      <alignment horizontal="center" vertical="center" wrapText="1"/>
    </xf>
    <xf numFmtId="185" fontId="24" fillId="0" borderId="18" xfId="0" applyNumberFormat="1" applyFont="1" applyFill="1" applyBorder="1" applyAlignment="1">
      <alignment horizontal="center" vertical="center" wrapText="1"/>
    </xf>
    <xf numFmtId="185" fontId="24" fillId="0" borderId="19" xfId="0" applyNumberFormat="1" applyFont="1" applyFill="1" applyBorder="1" applyAlignment="1">
      <alignment horizontal="center" vertical="center" wrapText="1"/>
    </xf>
    <xf numFmtId="185" fontId="24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185" fontId="23" fillId="0" borderId="17" xfId="0" applyNumberFormat="1" applyFont="1" applyFill="1" applyBorder="1" applyAlignment="1">
      <alignment horizontal="center" vertical="center" wrapText="1"/>
    </xf>
    <xf numFmtId="185" fontId="23" fillId="0" borderId="20" xfId="0" applyNumberFormat="1" applyFont="1" applyFill="1" applyBorder="1" applyAlignment="1">
      <alignment horizontal="center" vertical="center" wrapText="1"/>
    </xf>
    <xf numFmtId="185" fontId="23" fillId="0" borderId="18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185" fontId="24" fillId="0" borderId="10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7"/>
  <sheetViews>
    <sheetView tabSelected="1" zoomScale="80" zoomScaleNormal="80" zoomScaleSheetLayoutView="75" zoomScalePageLayoutView="0" workbookViewId="0" topLeftCell="B1">
      <pane xSplit="1" ySplit="9" topLeftCell="C10" activePane="bottomRight" state="frozen"/>
      <selection pane="topLeft" activeCell="B2" sqref="B2"/>
      <selection pane="topRight" activeCell="C2" sqref="C2"/>
      <selection pane="bottomLeft" activeCell="B12" sqref="B12"/>
      <selection pane="bottomRight" activeCell="K34" sqref="K34"/>
    </sheetView>
  </sheetViews>
  <sheetFormatPr defaultColWidth="9.140625" defaultRowHeight="12.75"/>
  <cols>
    <col min="1" max="1" width="9.140625" style="1" hidden="1" customWidth="1"/>
    <col min="2" max="2" width="32.00390625" style="10" customWidth="1"/>
    <col min="3" max="3" width="16.7109375" style="10" customWidth="1"/>
    <col min="4" max="4" width="20.7109375" style="2" customWidth="1"/>
    <col min="5" max="5" width="14.421875" style="3" customWidth="1"/>
    <col min="6" max="6" width="16.8515625" style="3" customWidth="1"/>
    <col min="7" max="7" width="14.57421875" style="3" customWidth="1"/>
    <col min="8" max="8" width="18.421875" style="2" customWidth="1"/>
    <col min="9" max="9" width="14.8515625" style="2" customWidth="1"/>
    <col min="10" max="10" width="14.57421875" style="3" customWidth="1"/>
    <col min="11" max="11" width="15.28125" style="3" customWidth="1"/>
    <col min="12" max="12" width="18.140625" style="2" customWidth="1"/>
    <col min="13" max="13" width="13.7109375" style="2" customWidth="1"/>
    <col min="14" max="16384" width="9.140625" style="1" customWidth="1"/>
  </cols>
  <sheetData>
    <row r="1" spans="11:13" ht="18" customHeight="1">
      <c r="K1" s="37"/>
      <c r="L1" s="37"/>
      <c r="M1" s="37"/>
    </row>
    <row r="2" spans="2:13" ht="20.25">
      <c r="B2" s="52" t="s">
        <v>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13" ht="20.25">
      <c r="B3" s="48" t="s">
        <v>48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5:13" ht="15" customHeight="1">
      <c r="E4" s="4"/>
      <c r="F4" s="4"/>
      <c r="G4" s="4"/>
      <c r="J4" s="4"/>
      <c r="K4" s="4"/>
      <c r="M4" s="13" t="s">
        <v>0</v>
      </c>
    </row>
    <row r="5" spans="2:13" ht="25.5" customHeight="1">
      <c r="B5" s="54" t="s">
        <v>45</v>
      </c>
      <c r="C5" s="57" t="s">
        <v>9</v>
      </c>
      <c r="D5" s="49" t="s">
        <v>42</v>
      </c>
      <c r="E5" s="38" t="s">
        <v>36</v>
      </c>
      <c r="F5" s="38"/>
      <c r="G5" s="38"/>
      <c r="H5" s="38"/>
      <c r="I5" s="39"/>
      <c r="J5" s="38" t="s">
        <v>37</v>
      </c>
      <c r="K5" s="38"/>
      <c r="L5" s="38"/>
      <c r="M5" s="39"/>
    </row>
    <row r="6" spans="2:13" ht="10.5" customHeight="1">
      <c r="B6" s="55"/>
      <c r="C6" s="58"/>
      <c r="D6" s="50"/>
      <c r="E6" s="40"/>
      <c r="F6" s="40"/>
      <c r="G6" s="40"/>
      <c r="H6" s="40"/>
      <c r="I6" s="41"/>
      <c r="J6" s="40"/>
      <c r="K6" s="40"/>
      <c r="L6" s="40"/>
      <c r="M6" s="41"/>
    </row>
    <row r="7" spans="2:13" ht="1.5" customHeight="1">
      <c r="B7" s="55"/>
      <c r="C7" s="58"/>
      <c r="D7" s="50"/>
      <c r="E7" s="42"/>
      <c r="F7" s="42"/>
      <c r="G7" s="42"/>
      <c r="H7" s="42"/>
      <c r="I7" s="43"/>
      <c r="J7" s="42"/>
      <c r="K7" s="42"/>
      <c r="L7" s="42"/>
      <c r="M7" s="43"/>
    </row>
    <row r="8" spans="2:13" ht="18.75" customHeight="1">
      <c r="B8" s="55"/>
      <c r="C8" s="58"/>
      <c r="D8" s="50"/>
      <c r="E8" s="47" t="s">
        <v>2</v>
      </c>
      <c r="F8" s="53"/>
      <c r="G8" s="53"/>
      <c r="H8" s="44" t="s">
        <v>12</v>
      </c>
      <c r="I8" s="44" t="s">
        <v>13</v>
      </c>
      <c r="J8" s="46" t="s">
        <v>4</v>
      </c>
      <c r="K8" s="47"/>
      <c r="L8" s="44" t="s">
        <v>15</v>
      </c>
      <c r="M8" s="44" t="s">
        <v>14</v>
      </c>
    </row>
    <row r="9" spans="2:13" ht="36.75" customHeight="1">
      <c r="B9" s="56"/>
      <c r="C9" s="59"/>
      <c r="D9" s="51"/>
      <c r="E9" s="29" t="s">
        <v>5</v>
      </c>
      <c r="F9" s="21" t="s">
        <v>49</v>
      </c>
      <c r="G9" s="21" t="s">
        <v>6</v>
      </c>
      <c r="H9" s="45"/>
      <c r="I9" s="45"/>
      <c r="J9" s="21" t="s">
        <v>5</v>
      </c>
      <c r="K9" s="21" t="s">
        <v>49</v>
      </c>
      <c r="L9" s="45"/>
      <c r="M9" s="45"/>
    </row>
    <row r="10" spans="2:13" ht="25.5" customHeight="1">
      <c r="B10" s="11" t="s">
        <v>47</v>
      </c>
      <c r="C10" s="25">
        <f>C15</f>
        <v>30369</v>
      </c>
      <c r="D10" s="5">
        <f>D12+D15</f>
        <v>138</v>
      </c>
      <c r="E10" s="5">
        <f>E12+E15</f>
        <v>34979</v>
      </c>
      <c r="F10" s="5">
        <f>F12+F15</f>
        <v>24845.4</v>
      </c>
      <c r="G10" s="5">
        <f>F10/E10%</f>
        <v>71.0294748277538</v>
      </c>
      <c r="H10" s="5">
        <f>H12+H15</f>
        <v>41382</v>
      </c>
      <c r="I10" s="5">
        <f>E10-H10</f>
        <v>-6403</v>
      </c>
      <c r="J10" s="5">
        <f>J12+J15</f>
        <v>15373.8</v>
      </c>
      <c r="K10" s="5">
        <f>K12+K15</f>
        <v>10731.7</v>
      </c>
      <c r="L10" s="5">
        <f>L12+L15</f>
        <v>20472</v>
      </c>
      <c r="M10" s="5">
        <f>J10-L10</f>
        <v>-5098.200000000001</v>
      </c>
    </row>
    <row r="11" spans="2:13" ht="13.5" customHeight="1">
      <c r="B11" s="16" t="s">
        <v>7</v>
      </c>
      <c r="C11" s="12"/>
      <c r="D11" s="8"/>
      <c r="E11" s="5"/>
      <c r="F11" s="5"/>
      <c r="G11" s="5"/>
      <c r="H11" s="8"/>
      <c r="I11" s="5"/>
      <c r="J11" s="5"/>
      <c r="K11" s="5"/>
      <c r="L11" s="8"/>
      <c r="M11" s="5"/>
    </row>
    <row r="12" spans="2:13" ht="19.5" customHeight="1">
      <c r="B12" s="14" t="s">
        <v>38</v>
      </c>
      <c r="C12" s="11"/>
      <c r="D12" s="5">
        <v>67</v>
      </c>
      <c r="E12" s="5">
        <v>20929</v>
      </c>
      <c r="F12" s="5">
        <v>15154.8</v>
      </c>
      <c r="G12" s="5">
        <f aca="true" t="shared" si="0" ref="G12:G49">F12/E12%</f>
        <v>72.41053084237183</v>
      </c>
      <c r="H12" s="5">
        <v>23749</v>
      </c>
      <c r="I12" s="5">
        <f>E12-H12</f>
        <v>-2820</v>
      </c>
      <c r="J12" s="5">
        <v>7019</v>
      </c>
      <c r="K12" s="5">
        <v>5073.6</v>
      </c>
      <c r="L12" s="5">
        <v>9185</v>
      </c>
      <c r="M12" s="5">
        <f>J12-L12</f>
        <v>-2166</v>
      </c>
    </row>
    <row r="13" spans="2:13" ht="39.75" customHeight="1">
      <c r="B13" s="15" t="s">
        <v>10</v>
      </c>
      <c r="C13" s="11"/>
      <c r="D13" s="5">
        <v>12</v>
      </c>
      <c r="E13" s="5">
        <v>1430</v>
      </c>
      <c r="F13" s="24">
        <v>899.7</v>
      </c>
      <c r="G13" s="5">
        <f t="shared" si="0"/>
        <v>62.91608391608391</v>
      </c>
      <c r="H13" s="5"/>
      <c r="I13" s="5"/>
      <c r="J13" s="24">
        <v>150</v>
      </c>
      <c r="K13" s="24">
        <v>84</v>
      </c>
      <c r="L13" s="5"/>
      <c r="M13" s="5"/>
    </row>
    <row r="14" spans="2:13" ht="42.75" customHeight="1">
      <c r="B14" s="15" t="s">
        <v>11</v>
      </c>
      <c r="C14" s="11"/>
      <c r="D14" s="5"/>
      <c r="E14" s="24"/>
      <c r="F14" s="5"/>
      <c r="G14" s="5"/>
      <c r="H14" s="5"/>
      <c r="I14" s="5"/>
      <c r="J14" s="24"/>
      <c r="K14" s="5"/>
      <c r="L14" s="5"/>
      <c r="M14" s="5"/>
    </row>
    <row r="15" spans="2:13" ht="18" customHeight="1">
      <c r="B15" s="14" t="s">
        <v>8</v>
      </c>
      <c r="C15" s="11">
        <f>C17+C18+C20+C22+C23+C25+C27+C29+C31+C33+C35+C37+C39+C40+C42+C43+C44+C45+C46+C48+C50</f>
        <v>30369</v>
      </c>
      <c r="D15" s="5">
        <f>D17+D18+D19+D20+D21+D22+D23+D24+D25+D26+D27+D28+D29+D30+D31+D32+D33+D34+D35+D36+D37+D38+D39+D40+D41+D42+D43+D44+D45+D46+D47+D48+D49+D50+D51</f>
        <v>71</v>
      </c>
      <c r="E15" s="5">
        <f>E17+E18+E20+E21+E22+E23+E24+E25+E26+E27+E28+E29+E30+E31+E32+E33+E34+E35+E36+E37+E38+E39+E40+E41+E42+E43+E44+E45+E46+E47+E48+E49+E50+E51</f>
        <v>14049.999999999996</v>
      </c>
      <c r="F15" s="5">
        <f>F17+F18+F20+F21+F22+F23+F24+F25+F26+F27+F28+F29+F30+F31+F32+F33+F34+F35+F36+F37+F38+F39+F40+F41+F42+F43+F44+F45+F46+F47+F48+F49+F50+F51</f>
        <v>9690.6</v>
      </c>
      <c r="G15" s="5">
        <f t="shared" si="0"/>
        <v>68.97224199288257</v>
      </c>
      <c r="H15" s="5">
        <f>H17+H18+H20+H22+H23+H25+H27+H29+H31+H33+H35+H37+H39+H40+H42+H43+H44+H45+H46+H48+H50</f>
        <v>17633</v>
      </c>
      <c r="I15" s="5">
        <f>E15-H15</f>
        <v>-3583.0000000000036</v>
      </c>
      <c r="J15" s="5">
        <f>J17+J18+J20+J21+J22+J23+J24+J25+J26+J27+J28+J29+J30+J31+J32+J33+J34+J35+J36+J37+J38+J39+J40+J41+J42+J43+J44+J45+J46+J47+J48+J49+J50+J51</f>
        <v>8354.8</v>
      </c>
      <c r="K15" s="5">
        <f>K17+K18+K20+K21+K22+K23+K24+K25+K26+K27+K28+K29+K30+K31+K32+K33+K34+K35+K36+K37+K38+K39+K40+K41+K42+K43+K44+K45+K46+K47+K48+K49+K50+K51</f>
        <v>5658.1</v>
      </c>
      <c r="L15" s="5">
        <f>L17+L18+L20+L22+L23+L25+L27+L29+L31+L33+L35+L37+L39+L40+L42+L43+L44+L45+L46+L48+L50</f>
        <v>11287</v>
      </c>
      <c r="M15" s="5">
        <f>J15-L15</f>
        <v>-2932.2000000000007</v>
      </c>
    </row>
    <row r="16" spans="2:13" ht="14.25" customHeight="1">
      <c r="B16" s="16" t="s">
        <v>1</v>
      </c>
      <c r="C16" s="12"/>
      <c r="D16" s="6"/>
      <c r="E16" s="6"/>
      <c r="F16" s="6"/>
      <c r="G16" s="5"/>
      <c r="H16" s="6"/>
      <c r="I16" s="6"/>
      <c r="J16" s="6"/>
      <c r="K16" s="6"/>
      <c r="L16" s="6"/>
      <c r="M16" s="6"/>
    </row>
    <row r="17" spans="2:13" ht="16.5" customHeight="1">
      <c r="B17" s="26" t="s">
        <v>16</v>
      </c>
      <c r="C17" s="26">
        <v>454</v>
      </c>
      <c r="D17" s="6">
        <v>3</v>
      </c>
      <c r="E17" s="23">
        <v>526.9</v>
      </c>
      <c r="F17" s="23">
        <v>346.9</v>
      </c>
      <c r="G17" s="6">
        <f t="shared" si="0"/>
        <v>65.83791990890111</v>
      </c>
      <c r="H17" s="6">
        <v>640</v>
      </c>
      <c r="I17" s="6">
        <f>E17-H17</f>
        <v>-113.10000000000002</v>
      </c>
      <c r="J17" s="6">
        <v>295.5</v>
      </c>
      <c r="K17" s="23">
        <v>210.1</v>
      </c>
      <c r="L17" s="6">
        <v>356</v>
      </c>
      <c r="M17" s="6">
        <f>J17-L17</f>
        <v>-60.5</v>
      </c>
    </row>
    <row r="18" spans="2:13" ht="18" customHeight="1">
      <c r="B18" s="26" t="s">
        <v>17</v>
      </c>
      <c r="C18" s="26">
        <v>483</v>
      </c>
      <c r="D18" s="6">
        <v>2</v>
      </c>
      <c r="E18" s="23">
        <v>509.9</v>
      </c>
      <c r="F18" s="23">
        <v>367.9</v>
      </c>
      <c r="G18" s="6">
        <f t="shared" si="0"/>
        <v>72.15140223573249</v>
      </c>
      <c r="H18" s="9">
        <v>640</v>
      </c>
      <c r="I18" s="6">
        <f>E18-H18</f>
        <v>-130.10000000000002</v>
      </c>
      <c r="J18" s="23">
        <v>205.6</v>
      </c>
      <c r="K18" s="23">
        <v>135.3</v>
      </c>
      <c r="L18" s="9">
        <v>374</v>
      </c>
      <c r="M18" s="6">
        <f>J18-L18</f>
        <v>-168.4</v>
      </c>
    </row>
    <row r="19" spans="2:13" ht="42" customHeight="1">
      <c r="B19" s="27" t="s">
        <v>10</v>
      </c>
      <c r="C19" s="26"/>
      <c r="D19" s="6">
        <v>1</v>
      </c>
      <c r="E19" s="23"/>
      <c r="F19" s="23"/>
      <c r="G19" s="6"/>
      <c r="H19" s="9"/>
      <c r="I19" s="6"/>
      <c r="J19" s="23"/>
      <c r="K19" s="23"/>
      <c r="L19" s="9"/>
      <c r="M19" s="6"/>
    </row>
    <row r="20" spans="2:13" ht="16.5" customHeight="1">
      <c r="B20" s="26" t="s">
        <v>18</v>
      </c>
      <c r="C20" s="26">
        <v>838</v>
      </c>
      <c r="D20" s="6">
        <v>2</v>
      </c>
      <c r="E20" s="6">
        <v>411.9</v>
      </c>
      <c r="F20" s="6">
        <v>238.4</v>
      </c>
      <c r="G20" s="6">
        <f t="shared" si="0"/>
        <v>57.878125758679296</v>
      </c>
      <c r="H20" s="9">
        <v>707</v>
      </c>
      <c r="I20" s="6">
        <f>E20+E21-H20</f>
        <v>-165.10000000000002</v>
      </c>
      <c r="J20" s="6">
        <v>258.8</v>
      </c>
      <c r="K20" s="6">
        <v>155.4</v>
      </c>
      <c r="L20" s="9">
        <v>576</v>
      </c>
      <c r="M20" s="6">
        <f>J20+J21-L20</f>
        <v>-297.2</v>
      </c>
    </row>
    <row r="21" spans="2:13" ht="41.25" customHeight="1">
      <c r="B21" s="27" t="s">
        <v>10</v>
      </c>
      <c r="C21" s="26"/>
      <c r="D21" s="6">
        <v>1</v>
      </c>
      <c r="E21" s="6">
        <v>130</v>
      </c>
      <c r="F21" s="23">
        <v>37.5</v>
      </c>
      <c r="G21" s="6">
        <f t="shared" si="0"/>
        <v>28.846153846153847</v>
      </c>
      <c r="H21" s="9"/>
      <c r="I21" s="6"/>
      <c r="J21" s="6">
        <v>20</v>
      </c>
      <c r="K21" s="23"/>
      <c r="L21" s="9"/>
      <c r="M21" s="6"/>
    </row>
    <row r="22" spans="2:13" ht="17.25" customHeight="1">
      <c r="B22" s="26" t="s">
        <v>19</v>
      </c>
      <c r="C22" s="26">
        <v>503</v>
      </c>
      <c r="D22" s="6">
        <v>3</v>
      </c>
      <c r="E22" s="23">
        <v>561.9</v>
      </c>
      <c r="F22" s="6">
        <v>400.1</v>
      </c>
      <c r="G22" s="6">
        <f t="shared" si="0"/>
        <v>71.20484071898915</v>
      </c>
      <c r="H22" s="9">
        <v>640</v>
      </c>
      <c r="I22" s="6">
        <f>E22-H22</f>
        <v>-78.10000000000002</v>
      </c>
      <c r="J22" s="23">
        <v>278.3</v>
      </c>
      <c r="K22" s="23">
        <v>201</v>
      </c>
      <c r="L22" s="9">
        <v>404</v>
      </c>
      <c r="M22" s="6">
        <f>J22-L22</f>
        <v>-125.69999999999999</v>
      </c>
    </row>
    <row r="23" spans="2:13" ht="18" customHeight="1">
      <c r="B23" s="26" t="s">
        <v>20</v>
      </c>
      <c r="C23" s="26">
        <v>370</v>
      </c>
      <c r="D23" s="23">
        <v>2</v>
      </c>
      <c r="E23" s="23">
        <v>407.9</v>
      </c>
      <c r="F23" s="23">
        <v>282.4</v>
      </c>
      <c r="G23" s="23">
        <f t="shared" si="0"/>
        <v>69.23265506251532</v>
      </c>
      <c r="H23" s="28">
        <v>640</v>
      </c>
      <c r="I23" s="6">
        <f>E23+E24-H23</f>
        <v>-122.10000000000002</v>
      </c>
      <c r="J23" s="23">
        <v>309.3</v>
      </c>
      <c r="K23" s="23">
        <v>216.8</v>
      </c>
      <c r="L23" s="28">
        <v>494</v>
      </c>
      <c r="M23" s="6">
        <f>J23+J24-L23</f>
        <v>-174.7</v>
      </c>
    </row>
    <row r="24" spans="2:13" ht="40.5" customHeight="1">
      <c r="B24" s="27" t="s">
        <v>10</v>
      </c>
      <c r="C24" s="26"/>
      <c r="D24" s="23">
        <v>1</v>
      </c>
      <c r="E24" s="23">
        <v>110</v>
      </c>
      <c r="F24" s="23">
        <v>82.5</v>
      </c>
      <c r="G24" s="23">
        <f t="shared" si="0"/>
        <v>75</v>
      </c>
      <c r="H24" s="28"/>
      <c r="I24" s="6"/>
      <c r="J24" s="23">
        <v>10</v>
      </c>
      <c r="K24" s="23">
        <v>5</v>
      </c>
      <c r="L24" s="28"/>
      <c r="M24" s="6"/>
    </row>
    <row r="25" spans="2:13" ht="17.25" customHeight="1">
      <c r="B25" s="26" t="s">
        <v>21</v>
      </c>
      <c r="C25" s="26">
        <v>538</v>
      </c>
      <c r="D25" s="6">
        <v>2</v>
      </c>
      <c r="E25" s="6">
        <v>398.9</v>
      </c>
      <c r="F25" s="6">
        <v>279.9</v>
      </c>
      <c r="G25" s="6">
        <f t="shared" si="0"/>
        <v>70.16796189521183</v>
      </c>
      <c r="H25" s="9">
        <v>640</v>
      </c>
      <c r="I25" s="6">
        <f>E25+E26-H25</f>
        <v>-131.10000000000002</v>
      </c>
      <c r="J25" s="6">
        <v>197.1</v>
      </c>
      <c r="K25" s="23">
        <v>150.5</v>
      </c>
      <c r="L25" s="9">
        <v>412</v>
      </c>
      <c r="M25" s="6">
        <f>J25+J26-L25</f>
        <v>-204.9</v>
      </c>
    </row>
    <row r="26" spans="2:13" ht="39" customHeight="1">
      <c r="B26" s="27" t="s">
        <v>10</v>
      </c>
      <c r="C26" s="26"/>
      <c r="D26" s="6">
        <v>1</v>
      </c>
      <c r="E26" s="6">
        <v>110</v>
      </c>
      <c r="F26" s="23">
        <v>60</v>
      </c>
      <c r="G26" s="6">
        <f t="shared" si="0"/>
        <v>54.54545454545454</v>
      </c>
      <c r="H26" s="9"/>
      <c r="I26" s="6"/>
      <c r="J26" s="23">
        <v>10</v>
      </c>
      <c r="K26" s="23">
        <v>10</v>
      </c>
      <c r="L26" s="9"/>
      <c r="M26" s="6"/>
    </row>
    <row r="27" spans="2:13" ht="16.5" customHeight="1">
      <c r="B27" s="26" t="s">
        <v>22</v>
      </c>
      <c r="C27" s="26">
        <v>413</v>
      </c>
      <c r="D27" s="6">
        <v>2</v>
      </c>
      <c r="E27" s="23">
        <v>375.9</v>
      </c>
      <c r="F27" s="23">
        <v>266.4</v>
      </c>
      <c r="G27" s="6">
        <f t="shared" si="0"/>
        <v>70.86991221069432</v>
      </c>
      <c r="H27" s="9">
        <v>640</v>
      </c>
      <c r="I27" s="6">
        <f>E27+E28-H27</f>
        <v>-154.10000000000002</v>
      </c>
      <c r="J27" s="23">
        <v>195.7</v>
      </c>
      <c r="K27" s="23">
        <v>137</v>
      </c>
      <c r="L27" s="9">
        <v>336</v>
      </c>
      <c r="M27" s="6">
        <f>J27+J28-L27</f>
        <v>-130.3</v>
      </c>
    </row>
    <row r="28" spans="2:13" ht="37.5" customHeight="1">
      <c r="B28" s="27" t="s">
        <v>10</v>
      </c>
      <c r="C28" s="26"/>
      <c r="D28" s="6">
        <v>1</v>
      </c>
      <c r="E28" s="6">
        <v>110</v>
      </c>
      <c r="F28" s="23">
        <v>82.5</v>
      </c>
      <c r="G28" s="6">
        <f t="shared" si="0"/>
        <v>75</v>
      </c>
      <c r="H28" s="9"/>
      <c r="I28" s="6"/>
      <c r="J28" s="6">
        <v>10</v>
      </c>
      <c r="K28" s="23">
        <v>7.5</v>
      </c>
      <c r="L28" s="9"/>
      <c r="M28" s="6"/>
    </row>
    <row r="29" spans="2:13" ht="18" customHeight="1">
      <c r="B29" s="26" t="s">
        <v>23</v>
      </c>
      <c r="C29" s="26">
        <v>1066</v>
      </c>
      <c r="D29" s="6">
        <v>2.5</v>
      </c>
      <c r="E29" s="6">
        <v>542.9</v>
      </c>
      <c r="F29" s="23">
        <v>401.8</v>
      </c>
      <c r="G29" s="6">
        <f t="shared" si="0"/>
        <v>74.00994658316449</v>
      </c>
      <c r="H29" s="9">
        <v>818</v>
      </c>
      <c r="I29" s="6">
        <f>E29+E30-H29</f>
        <v>-155.10000000000002</v>
      </c>
      <c r="J29" s="23">
        <v>614.9</v>
      </c>
      <c r="K29" s="23">
        <v>412.7</v>
      </c>
      <c r="L29" s="9">
        <v>648</v>
      </c>
      <c r="M29" s="6">
        <f>J29+J30-L29</f>
        <v>-13.100000000000023</v>
      </c>
    </row>
    <row r="30" spans="2:13" ht="37.5" customHeight="1">
      <c r="B30" s="27" t="s">
        <v>10</v>
      </c>
      <c r="C30" s="26"/>
      <c r="D30" s="6">
        <v>1</v>
      </c>
      <c r="E30" s="6">
        <v>120</v>
      </c>
      <c r="F30" s="23">
        <v>70</v>
      </c>
      <c r="G30" s="6">
        <f t="shared" si="0"/>
        <v>58.333333333333336</v>
      </c>
      <c r="H30" s="9"/>
      <c r="I30" s="6"/>
      <c r="J30" s="6">
        <v>20</v>
      </c>
      <c r="K30" s="23">
        <v>10</v>
      </c>
      <c r="L30" s="9"/>
      <c r="M30" s="6"/>
    </row>
    <row r="31" spans="2:13" ht="16.5" customHeight="1">
      <c r="B31" s="26" t="s">
        <v>24</v>
      </c>
      <c r="C31" s="26">
        <v>422</v>
      </c>
      <c r="D31" s="6">
        <v>2</v>
      </c>
      <c r="E31" s="6">
        <v>432.9</v>
      </c>
      <c r="F31" s="23">
        <v>317.4</v>
      </c>
      <c r="G31" s="6">
        <f t="shared" si="0"/>
        <v>73.31947331947332</v>
      </c>
      <c r="H31" s="9">
        <v>640</v>
      </c>
      <c r="I31" s="6">
        <f>E31+E32-H31</f>
        <v>-107.10000000000002</v>
      </c>
      <c r="J31" s="23">
        <v>201.1</v>
      </c>
      <c r="K31" s="23">
        <v>140.4</v>
      </c>
      <c r="L31" s="9">
        <v>376</v>
      </c>
      <c r="M31" s="6">
        <f>J31+J32-L31</f>
        <v>-164.9</v>
      </c>
    </row>
    <row r="32" spans="2:13" ht="36" customHeight="1">
      <c r="B32" s="27" t="s">
        <v>10</v>
      </c>
      <c r="C32" s="26"/>
      <c r="D32" s="6">
        <v>1</v>
      </c>
      <c r="E32" s="6">
        <v>100</v>
      </c>
      <c r="F32" s="23">
        <v>75</v>
      </c>
      <c r="G32" s="6">
        <f t="shared" si="0"/>
        <v>75</v>
      </c>
      <c r="H32" s="9"/>
      <c r="I32" s="6"/>
      <c r="J32" s="6">
        <v>10</v>
      </c>
      <c r="K32" s="23">
        <v>10</v>
      </c>
      <c r="L32" s="9"/>
      <c r="M32" s="6"/>
    </row>
    <row r="33" spans="2:13" ht="18" customHeight="1">
      <c r="B33" s="26" t="s">
        <v>25</v>
      </c>
      <c r="C33" s="26">
        <v>563</v>
      </c>
      <c r="D33" s="6">
        <v>2</v>
      </c>
      <c r="E33" s="6">
        <v>433.9</v>
      </c>
      <c r="F33" s="6">
        <v>299.7</v>
      </c>
      <c r="G33" s="6">
        <f t="shared" si="0"/>
        <v>69.07121456556811</v>
      </c>
      <c r="H33" s="9">
        <v>640</v>
      </c>
      <c r="I33" s="6">
        <f>E33+E34-H33</f>
        <v>-96.10000000000002</v>
      </c>
      <c r="J33" s="6">
        <v>243</v>
      </c>
      <c r="K33" s="23">
        <v>150.3</v>
      </c>
      <c r="L33" s="9">
        <v>508</v>
      </c>
      <c r="M33" s="6">
        <f>J33+J34-L33</f>
        <v>-255</v>
      </c>
    </row>
    <row r="34" spans="2:13" ht="39.75" customHeight="1">
      <c r="B34" s="27" t="s">
        <v>10</v>
      </c>
      <c r="C34" s="26"/>
      <c r="D34" s="6">
        <v>1</v>
      </c>
      <c r="E34" s="6">
        <v>110</v>
      </c>
      <c r="F34" s="23">
        <v>25</v>
      </c>
      <c r="G34" s="6">
        <f t="shared" si="0"/>
        <v>22.727272727272727</v>
      </c>
      <c r="H34" s="9"/>
      <c r="I34" s="6"/>
      <c r="J34" s="6">
        <v>10</v>
      </c>
      <c r="K34" s="23">
        <v>5</v>
      </c>
      <c r="L34" s="9"/>
      <c r="M34" s="6"/>
    </row>
    <row r="35" spans="2:13" ht="16.5" customHeight="1">
      <c r="B35" s="26" t="s">
        <v>26</v>
      </c>
      <c r="C35" s="26">
        <v>790</v>
      </c>
      <c r="D35" s="6">
        <v>2</v>
      </c>
      <c r="E35" s="23">
        <v>458.9</v>
      </c>
      <c r="F35" s="23">
        <v>366.9</v>
      </c>
      <c r="G35" s="6">
        <f t="shared" si="0"/>
        <v>79.95205927217259</v>
      </c>
      <c r="H35" s="9">
        <v>818</v>
      </c>
      <c r="I35" s="6">
        <f>E35+E36-H35</f>
        <v>-249.10000000000002</v>
      </c>
      <c r="J35" s="6">
        <v>348.4</v>
      </c>
      <c r="K35" s="23">
        <v>264.9</v>
      </c>
      <c r="L35" s="9">
        <v>360</v>
      </c>
      <c r="M35" s="23">
        <f>J35+J36-L35</f>
        <v>-1.6000000000000227</v>
      </c>
    </row>
    <row r="36" spans="2:13" ht="39.75" customHeight="1">
      <c r="B36" s="27" t="s">
        <v>10</v>
      </c>
      <c r="C36" s="26"/>
      <c r="D36" s="6">
        <v>1</v>
      </c>
      <c r="E36" s="23">
        <v>110</v>
      </c>
      <c r="F36" s="23">
        <v>82.5</v>
      </c>
      <c r="G36" s="6">
        <f t="shared" si="0"/>
        <v>75</v>
      </c>
      <c r="H36" s="9"/>
      <c r="I36" s="6"/>
      <c r="J36" s="6">
        <v>10</v>
      </c>
      <c r="K36" s="23">
        <v>7.5</v>
      </c>
      <c r="L36" s="9"/>
      <c r="M36" s="6"/>
    </row>
    <row r="37" spans="2:13" ht="17.25" customHeight="1">
      <c r="B37" s="26" t="s">
        <v>27</v>
      </c>
      <c r="C37" s="26">
        <v>697</v>
      </c>
      <c r="D37" s="6">
        <v>2</v>
      </c>
      <c r="E37" s="23">
        <v>416.9</v>
      </c>
      <c r="F37" s="23">
        <v>269.5</v>
      </c>
      <c r="G37" s="6">
        <f t="shared" si="0"/>
        <v>64.64379947229553</v>
      </c>
      <c r="H37" s="9">
        <v>640</v>
      </c>
      <c r="I37" s="6">
        <f>E37+E38-H37</f>
        <v>-113.10000000000002</v>
      </c>
      <c r="J37" s="23">
        <v>248.5</v>
      </c>
      <c r="K37" s="23">
        <v>186.6</v>
      </c>
      <c r="L37" s="9">
        <v>464</v>
      </c>
      <c r="M37" s="6">
        <f>J37+J38-L37</f>
        <v>-205.5</v>
      </c>
    </row>
    <row r="38" spans="2:13" ht="42" customHeight="1">
      <c r="B38" s="27" t="s">
        <v>10</v>
      </c>
      <c r="C38" s="26"/>
      <c r="D38" s="6">
        <v>1</v>
      </c>
      <c r="E38" s="6">
        <v>110</v>
      </c>
      <c r="F38" s="23">
        <v>78.5</v>
      </c>
      <c r="G38" s="6">
        <f t="shared" si="0"/>
        <v>71.36363636363636</v>
      </c>
      <c r="H38" s="9"/>
      <c r="I38" s="23"/>
      <c r="J38" s="6">
        <v>10</v>
      </c>
      <c r="K38" s="23">
        <v>4</v>
      </c>
      <c r="L38" s="9"/>
      <c r="M38" s="6"/>
    </row>
    <row r="39" spans="2:13" ht="21" customHeight="1">
      <c r="B39" s="36" t="s">
        <v>46</v>
      </c>
      <c r="C39" s="7">
        <v>16925</v>
      </c>
      <c r="D39" s="6">
        <v>10</v>
      </c>
      <c r="E39" s="23">
        <v>3321</v>
      </c>
      <c r="F39" s="23">
        <v>2203.8</v>
      </c>
      <c r="G39" s="6">
        <f>F39/E39%</f>
        <v>66.35953026196928</v>
      </c>
      <c r="H39" s="6">
        <v>3838</v>
      </c>
      <c r="I39" s="6">
        <f>E39-H39</f>
        <v>-517</v>
      </c>
      <c r="J39" s="6">
        <v>1721</v>
      </c>
      <c r="K39" s="23">
        <v>998.3</v>
      </c>
      <c r="L39" s="6">
        <v>1755</v>
      </c>
      <c r="M39" s="6">
        <f>J39-L39</f>
        <v>-34</v>
      </c>
    </row>
    <row r="40" spans="2:13" ht="18" customHeight="1">
      <c r="B40" s="26" t="s">
        <v>28</v>
      </c>
      <c r="C40" s="26">
        <v>271</v>
      </c>
      <c r="D40" s="6">
        <v>2</v>
      </c>
      <c r="E40" s="23">
        <v>345.9</v>
      </c>
      <c r="F40" s="6">
        <v>233.7</v>
      </c>
      <c r="G40" s="23">
        <f t="shared" si="0"/>
        <v>67.56287944492628</v>
      </c>
      <c r="H40" s="9">
        <v>571</v>
      </c>
      <c r="I40" s="6">
        <f>E40+E41-H40</f>
        <v>-125.10000000000002</v>
      </c>
      <c r="J40" s="23">
        <v>212.3</v>
      </c>
      <c r="K40" s="23">
        <v>175.4</v>
      </c>
      <c r="L40" s="9">
        <v>502</v>
      </c>
      <c r="M40" s="6">
        <f>J40+J41-L40</f>
        <v>-284.7</v>
      </c>
    </row>
    <row r="41" spans="2:13" ht="42" customHeight="1">
      <c r="B41" s="27" t="s">
        <v>10</v>
      </c>
      <c r="C41" s="26"/>
      <c r="D41" s="6">
        <v>1</v>
      </c>
      <c r="E41" s="6">
        <v>100</v>
      </c>
      <c r="F41" s="23">
        <v>71.2</v>
      </c>
      <c r="G41" s="6">
        <f t="shared" si="0"/>
        <v>71.2</v>
      </c>
      <c r="H41" s="9"/>
      <c r="I41" s="6"/>
      <c r="J41" s="6">
        <v>5</v>
      </c>
      <c r="K41" s="23">
        <v>2.5</v>
      </c>
      <c r="L41" s="9"/>
      <c r="M41" s="6"/>
    </row>
    <row r="42" spans="2:13" ht="17.25" customHeight="1">
      <c r="B42" s="26" t="s">
        <v>29</v>
      </c>
      <c r="C42" s="26">
        <v>1877</v>
      </c>
      <c r="D42" s="6">
        <v>4</v>
      </c>
      <c r="E42" s="23">
        <v>736.9</v>
      </c>
      <c r="F42" s="23">
        <v>514.2</v>
      </c>
      <c r="G42" s="6">
        <f t="shared" si="0"/>
        <v>69.77880309404262</v>
      </c>
      <c r="H42" s="9">
        <v>994</v>
      </c>
      <c r="I42" s="6">
        <f>E42-H42</f>
        <v>-257.1</v>
      </c>
      <c r="J42" s="23">
        <v>670.9</v>
      </c>
      <c r="K42" s="23">
        <v>575.1</v>
      </c>
      <c r="L42" s="9">
        <v>727</v>
      </c>
      <c r="M42" s="6">
        <f>J42-L42</f>
        <v>-56.10000000000002</v>
      </c>
    </row>
    <row r="43" spans="2:13" ht="17.25" customHeight="1">
      <c r="B43" s="26" t="s">
        <v>30</v>
      </c>
      <c r="C43" s="26">
        <v>656</v>
      </c>
      <c r="D43" s="6">
        <v>2</v>
      </c>
      <c r="E43" s="23">
        <v>379.9</v>
      </c>
      <c r="F43" s="6">
        <v>255.7</v>
      </c>
      <c r="G43" s="23">
        <f t="shared" si="0"/>
        <v>67.30718610160568</v>
      </c>
      <c r="H43" s="9">
        <v>640</v>
      </c>
      <c r="I43" s="6">
        <f>E43-H43</f>
        <v>-260.1</v>
      </c>
      <c r="J43" s="6">
        <v>463.5</v>
      </c>
      <c r="K43" s="23">
        <v>325.8</v>
      </c>
      <c r="L43" s="9">
        <v>514</v>
      </c>
      <c r="M43" s="6">
        <f>J43-L43</f>
        <v>-50.5</v>
      </c>
    </row>
    <row r="44" spans="2:13" ht="15" customHeight="1">
      <c r="B44" s="26" t="s">
        <v>31</v>
      </c>
      <c r="C44" s="26">
        <v>432</v>
      </c>
      <c r="D44" s="6">
        <v>3</v>
      </c>
      <c r="E44" s="23">
        <v>570.9</v>
      </c>
      <c r="F44" s="6">
        <v>427.1</v>
      </c>
      <c r="G44" s="6">
        <f t="shared" si="0"/>
        <v>74.81170082326153</v>
      </c>
      <c r="H44" s="9">
        <v>640</v>
      </c>
      <c r="I44" s="6">
        <f>E44-H44</f>
        <v>-69.10000000000002</v>
      </c>
      <c r="J44" s="23">
        <v>266.2</v>
      </c>
      <c r="K44" s="23">
        <v>166.3</v>
      </c>
      <c r="L44" s="9">
        <v>390</v>
      </c>
      <c r="M44" s="6">
        <f>J44-L44</f>
        <v>-123.80000000000001</v>
      </c>
    </row>
    <row r="45" spans="2:13" ht="17.25" customHeight="1">
      <c r="B45" s="26" t="s">
        <v>32</v>
      </c>
      <c r="C45" s="26">
        <v>936</v>
      </c>
      <c r="D45" s="6">
        <v>3</v>
      </c>
      <c r="E45" s="23">
        <v>628.9</v>
      </c>
      <c r="F45" s="23">
        <v>507.3</v>
      </c>
      <c r="G45" s="6">
        <f t="shared" si="0"/>
        <v>80.66465256797584</v>
      </c>
      <c r="H45" s="9">
        <v>818</v>
      </c>
      <c r="I45" s="6">
        <f>E45-H45</f>
        <v>-189.10000000000002</v>
      </c>
      <c r="J45" s="23">
        <v>484.9</v>
      </c>
      <c r="K45" s="23">
        <v>347.5</v>
      </c>
      <c r="L45" s="9">
        <v>583</v>
      </c>
      <c r="M45" s="6">
        <f>J45-L45</f>
        <v>-98.10000000000002</v>
      </c>
    </row>
    <row r="46" spans="2:13" ht="16.5" customHeight="1">
      <c r="B46" s="26" t="s">
        <v>33</v>
      </c>
      <c r="C46" s="26">
        <v>626</v>
      </c>
      <c r="D46" s="6">
        <v>2</v>
      </c>
      <c r="E46" s="6">
        <v>394.9</v>
      </c>
      <c r="F46" s="6">
        <v>244.6</v>
      </c>
      <c r="G46" s="6">
        <f t="shared" si="0"/>
        <v>61.93973157761459</v>
      </c>
      <c r="H46" s="9">
        <v>640</v>
      </c>
      <c r="I46" s="6">
        <f>E46+E47-H46</f>
        <v>-145.10000000000002</v>
      </c>
      <c r="J46" s="23">
        <v>386.3</v>
      </c>
      <c r="K46" s="23">
        <v>203.8</v>
      </c>
      <c r="L46" s="28">
        <v>399</v>
      </c>
      <c r="M46" s="6">
        <f>J46+J47-L46</f>
        <v>-2.6999999999999886</v>
      </c>
    </row>
    <row r="47" spans="2:13" ht="44.25" customHeight="1">
      <c r="B47" s="27" t="s">
        <v>10</v>
      </c>
      <c r="C47" s="26"/>
      <c r="D47" s="6">
        <v>1</v>
      </c>
      <c r="E47" s="6">
        <v>100</v>
      </c>
      <c r="F47" s="23">
        <v>72.5</v>
      </c>
      <c r="G47" s="6">
        <f t="shared" si="0"/>
        <v>72.5</v>
      </c>
      <c r="H47" s="9"/>
      <c r="I47" s="6"/>
      <c r="J47" s="23">
        <v>10</v>
      </c>
      <c r="K47" s="23">
        <v>5</v>
      </c>
      <c r="L47" s="28"/>
      <c r="M47" s="23"/>
    </row>
    <row r="48" spans="2:13" ht="17.25" customHeight="1">
      <c r="B48" s="26" t="s">
        <v>34</v>
      </c>
      <c r="C48" s="26">
        <v>1376</v>
      </c>
      <c r="D48" s="6">
        <v>2.5</v>
      </c>
      <c r="E48" s="6">
        <v>453.9</v>
      </c>
      <c r="F48" s="23">
        <v>340</v>
      </c>
      <c r="G48" s="6">
        <f t="shared" si="0"/>
        <v>74.90636704119851</v>
      </c>
      <c r="H48" s="9">
        <v>818</v>
      </c>
      <c r="I48" s="6">
        <f>E48+E49-H48</f>
        <v>-244.10000000000002</v>
      </c>
      <c r="J48" s="6">
        <v>412.6</v>
      </c>
      <c r="K48" s="23">
        <v>283.2</v>
      </c>
      <c r="L48" s="9">
        <v>746</v>
      </c>
      <c r="M48" s="6">
        <f>J48+J49-L48</f>
        <v>-313.4</v>
      </c>
    </row>
    <row r="49" spans="2:13" ht="38.25" customHeight="1">
      <c r="B49" s="27" t="s">
        <v>10</v>
      </c>
      <c r="C49" s="26"/>
      <c r="D49" s="6">
        <v>1</v>
      </c>
      <c r="E49" s="6">
        <v>120</v>
      </c>
      <c r="F49" s="23">
        <v>90</v>
      </c>
      <c r="G49" s="6">
        <f t="shared" si="0"/>
        <v>75</v>
      </c>
      <c r="H49" s="9"/>
      <c r="I49" s="6"/>
      <c r="J49" s="6">
        <v>20</v>
      </c>
      <c r="K49" s="23">
        <v>15</v>
      </c>
      <c r="L49" s="9"/>
      <c r="M49" s="6"/>
    </row>
    <row r="50" spans="2:13" ht="16.5" customHeight="1">
      <c r="B50" s="26" t="s">
        <v>35</v>
      </c>
      <c r="C50" s="26">
        <v>133</v>
      </c>
      <c r="D50" s="6">
        <v>2</v>
      </c>
      <c r="E50" s="6">
        <v>308.9</v>
      </c>
      <c r="F50" s="6">
        <v>227.2</v>
      </c>
      <c r="G50" s="6">
        <f>F50/E50%</f>
        <v>73.55131110391713</v>
      </c>
      <c r="H50" s="9">
        <v>571</v>
      </c>
      <c r="I50" s="6">
        <f>E50+E51-H50</f>
        <v>-162.10000000000002</v>
      </c>
      <c r="J50" s="23">
        <v>190.9</v>
      </c>
      <c r="K50" s="23">
        <v>137.7</v>
      </c>
      <c r="L50" s="9">
        <v>363</v>
      </c>
      <c r="M50" s="6">
        <f>J50+J51-L50</f>
        <v>-167.1</v>
      </c>
    </row>
    <row r="51" spans="2:13" ht="44.25" customHeight="1">
      <c r="B51" s="27" t="s">
        <v>10</v>
      </c>
      <c r="C51" s="26"/>
      <c r="D51" s="6">
        <v>1</v>
      </c>
      <c r="E51" s="6">
        <v>100</v>
      </c>
      <c r="F51" s="23">
        <v>72.5</v>
      </c>
      <c r="G51" s="6">
        <f>F51/E51%</f>
        <v>72.5</v>
      </c>
      <c r="H51" s="9"/>
      <c r="I51" s="6"/>
      <c r="J51" s="6">
        <v>5</v>
      </c>
      <c r="K51" s="23">
        <v>2.5</v>
      </c>
      <c r="L51" s="9"/>
      <c r="M51" s="6"/>
    </row>
    <row r="52" spans="2:9" ht="18" hidden="1">
      <c r="B52" s="17"/>
      <c r="C52" s="17"/>
      <c r="D52" s="18"/>
      <c r="E52" s="19"/>
      <c r="F52" s="19"/>
      <c r="G52" s="19"/>
      <c r="H52" s="18"/>
      <c r="I52" s="18"/>
    </row>
    <row r="53" spans="2:13" s="34" customFormat="1" ht="23.25" customHeight="1">
      <c r="B53" s="30"/>
      <c r="C53" s="30" t="s">
        <v>43</v>
      </c>
      <c r="D53" s="31"/>
      <c r="E53" s="32"/>
      <c r="F53" s="32"/>
      <c r="G53" s="32"/>
      <c r="H53" s="31"/>
      <c r="I53" s="31"/>
      <c r="J53" s="32"/>
      <c r="K53" s="33"/>
      <c r="L53" s="31"/>
      <c r="M53" s="31"/>
    </row>
    <row r="54" spans="2:13" s="34" customFormat="1" ht="18.75" customHeight="1">
      <c r="B54" s="30"/>
      <c r="C54" s="30" t="s">
        <v>44</v>
      </c>
      <c r="D54" s="31"/>
      <c r="E54" s="32"/>
      <c r="F54" s="32"/>
      <c r="G54" s="32"/>
      <c r="H54" s="35"/>
      <c r="I54" s="35" t="s">
        <v>39</v>
      </c>
      <c r="J54" s="32"/>
      <c r="K54" s="32"/>
      <c r="L54" s="31"/>
      <c r="M54" s="31"/>
    </row>
    <row r="55" spans="2:9" ht="12" customHeight="1">
      <c r="B55" s="17"/>
      <c r="C55" s="17"/>
      <c r="D55" s="18"/>
      <c r="E55" s="19"/>
      <c r="F55" s="19"/>
      <c r="G55" s="19"/>
      <c r="H55" s="20"/>
      <c r="I55" s="20"/>
    </row>
    <row r="56" spans="2:9" ht="15.75" customHeight="1">
      <c r="B56" s="22" t="s">
        <v>40</v>
      </c>
      <c r="C56" s="17"/>
      <c r="D56" s="18"/>
      <c r="E56" s="19"/>
      <c r="F56" s="19"/>
      <c r="G56" s="19"/>
      <c r="H56" s="18"/>
      <c r="I56" s="18"/>
    </row>
    <row r="57" ht="18">
      <c r="B57" s="22" t="s">
        <v>41</v>
      </c>
    </row>
  </sheetData>
  <sheetProtection/>
  <mergeCells count="14">
    <mergeCell ref="B5:B9"/>
    <mergeCell ref="C5:C9"/>
    <mergeCell ref="J5:M7"/>
    <mergeCell ref="I8:I9"/>
    <mergeCell ref="K1:M1"/>
    <mergeCell ref="E5:I7"/>
    <mergeCell ref="M8:M9"/>
    <mergeCell ref="L8:L9"/>
    <mergeCell ref="J8:K8"/>
    <mergeCell ref="H8:H9"/>
    <mergeCell ref="B3:M3"/>
    <mergeCell ref="D5:D9"/>
    <mergeCell ref="B2:M2"/>
    <mergeCell ref="E8:G8"/>
  </mergeCells>
  <printOptions/>
  <pageMargins left="0.31496062992125984" right="0.1968503937007874" top="0.44" bottom="0.24" header="0.1968503937007874" footer="0.2"/>
  <pageSetup fitToHeight="0" fitToWidth="1" horizontalDpi="600" verticalDpi="600" orientation="landscape" paperSize="9" scale="68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fin33</dc:creator>
  <cp:keywords/>
  <dc:description/>
  <cp:lastModifiedBy>Пользователь Windows</cp:lastModifiedBy>
  <cp:lastPrinted>2014-10-09T07:56:03Z</cp:lastPrinted>
  <dcterms:created xsi:type="dcterms:W3CDTF">2008-06-17T08:21:51Z</dcterms:created>
  <dcterms:modified xsi:type="dcterms:W3CDTF">2014-11-19T05:39:43Z</dcterms:modified>
  <cp:category/>
  <cp:version/>
  <cp:contentType/>
  <cp:contentStatus/>
</cp:coreProperties>
</file>