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(2)'!$A$1:$J$32</definedName>
  </definedNames>
  <calcPr fullCalcOnLoad="1"/>
</workbook>
</file>

<file path=xl/sharedStrings.xml><?xml version="1.0" encoding="utf-8"?>
<sst xmlns="http://schemas.openxmlformats.org/spreadsheetml/2006/main" count="43" uniqueCount="40">
  <si>
    <t>ОПЕРАТИВНАЯ СПРАВКА</t>
  </si>
  <si>
    <t>Муниципальные 
образования</t>
  </si>
  <si>
    <t>ИСПОЛНЕНИЕ БЮДЖЕТА РАЙОНА по собственным доходам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</si>
  <si>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</si>
  <si>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</si>
  <si>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</si>
  <si>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</si>
  <si>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</si>
  <si>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</si>
  <si>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</si>
  <si>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</si>
  <si>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Белоноговский</t>
  </si>
  <si>
    <t>Березовский</t>
  </si>
  <si>
    <t>Верхневский</t>
  </si>
  <si>
    <t>Долговский</t>
  </si>
  <si>
    <t>Жуковский</t>
  </si>
  <si>
    <t>Закоуловский</t>
  </si>
  <si>
    <t xml:space="preserve">Закомалдинский 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</si>
  <si>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</si>
  <si>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</si>
  <si>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</si>
  <si>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</si>
  <si>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</si>
  <si>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</si>
  <si>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</si>
  <si>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</si>
  <si>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</si>
  <si>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Песьяновский</t>
  </si>
  <si>
    <t>Пушкинский</t>
  </si>
  <si>
    <t>Советский</t>
  </si>
  <si>
    <t xml:space="preserve">Угловской </t>
  </si>
  <si>
    <t>Итого по сельским
 поселениям</t>
  </si>
  <si>
    <t>город Куртамыш</t>
  </si>
  <si>
    <t>Итого по поселениям:</t>
  </si>
  <si>
    <t>районный бюджет</t>
  </si>
  <si>
    <t>ВСЕГО</t>
  </si>
  <si>
    <t>на 01 мая 2016 года</t>
  </si>
  <si>
    <t>по исполнению консолидированного бюджета района на 01 мая 2017 года</t>
  </si>
  <si>
    <t>на 01 мая 2017 года</t>
  </si>
  <si>
    <t>годовые
назначения
собственных
доходов
на 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</si>
</sst>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Fill="1" applyBorder="1" applyAlignment="1">
      <alignment/>
    </xf>
    <xf numFmtId="180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140625" defaultRowHeight="12.75"/>
  <cols>
    <col min="1" max="1" width="23.421875" style="0" customWidth="1"/>
    <col min="2" max="2" width="13.28125" style="0" customWidth="1"/>
    <col min="3" max="3" width="13.57421875" style="0" customWidth="1"/>
    <col min="4" max="4" width="15.57421875" style="0" customWidth="1"/>
    <col min="5" max="5" width="13.57421875" style="0" customWidth="1"/>
    <col min="6" max="7" width="13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4" t="s">
        <v>0</v>
      </c>
      <c r="E1" s="14"/>
      <c r="F1" s="14"/>
      <c r="G1" s="14"/>
    </row>
    <row r="2" spans="1:10" ht="12.7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</row>
    <row r="4" spans="1:10" ht="12.75">
      <c r="A4" s="15" t="s">
        <v>1</v>
      </c>
      <c r="B4" s="13" t="s">
        <v>2</v>
      </c>
      <c r="C4" s="13"/>
      <c r="D4" s="13"/>
      <c r="E4" s="13"/>
      <c r="F4" s="13"/>
      <c r="G4" s="13"/>
      <c r="H4" s="13"/>
      <c r="I4" s="13"/>
      <c r="J4" s="13"/>
    </row>
    <row r="5" spans="1:10" ht="12.75">
      <c r="A5" s="13"/>
      <c r="B5" s="13" t="s">
        <v>36</v>
      </c>
      <c r="C5" s="13"/>
      <c r="D5" s="13"/>
      <c r="E5" s="15" t="s">
        <v>39</v>
      </c>
      <c r="F5" s="13" t="s">
        <v>38</v>
      </c>
      <c r="G5" s="13"/>
      <c r="H5" s="13"/>
      <c r="I5" s="13"/>
      <c r="J5" s="13"/>
    </row>
    <row r="6" spans="1:10" ht="28.5" customHeight="1">
      <c r="A6" s="13"/>
      <c r="B6" s="15" t="s">
        <v>3</v>
      </c>
      <c r="C6" s="13" t="s">
        <v>4</v>
      </c>
      <c r="D6" s="13"/>
      <c r="E6" s="13"/>
      <c r="F6" s="15" t="s">
        <v>5</v>
      </c>
      <c r="G6" s="13" t="s">
        <v>4</v>
      </c>
      <c r="H6" s="13"/>
      <c r="I6" s="15" t="s">
        <v>6</v>
      </c>
      <c r="J6" s="15"/>
    </row>
    <row r="7" spans="1:10" ht="51" customHeight="1">
      <c r="A7" s="13"/>
      <c r="B7" s="13"/>
      <c r="C7" s="1" t="s">
        <v>7</v>
      </c>
      <c r="D7" s="1" t="s">
        <v>8</v>
      </c>
      <c r="E7" s="13"/>
      <c r="F7" s="13"/>
      <c r="G7" s="1" t="s">
        <v>7</v>
      </c>
      <c r="H7" s="1" t="s">
        <v>8</v>
      </c>
      <c r="I7" s="1" t="s">
        <v>9</v>
      </c>
      <c r="J7" s="1" t="s">
        <v>10</v>
      </c>
    </row>
    <row r="8" spans="1:10" ht="12.75">
      <c r="A8" s="2" t="s">
        <v>11</v>
      </c>
      <c r="B8" s="2">
        <v>95275.95</v>
      </c>
      <c r="C8" s="2">
        <f aca="true" t="shared" si="0" ref="C8:C27">SUM(B8-D8)</f>
        <v>74880.98</v>
      </c>
      <c r="D8" s="2">
        <v>20394.97</v>
      </c>
      <c r="E8" s="2">
        <v>555000</v>
      </c>
      <c r="F8" s="2">
        <v>144468.99</v>
      </c>
      <c r="G8" s="2">
        <f aca="true" t="shared" si="1" ref="G8:G27">SUM(F8-H8)</f>
        <v>132341.49</v>
      </c>
      <c r="H8" s="2">
        <v>12127.5</v>
      </c>
      <c r="I8" s="3">
        <f aca="true" t="shared" si="2" ref="I8:I32">F8/E8*100</f>
        <v>26.030448648648647</v>
      </c>
      <c r="J8" s="3">
        <f aca="true" t="shared" si="3" ref="J8:J27">F8/B8*100</f>
        <v>151.6321695034266</v>
      </c>
    </row>
    <row r="9" spans="1:10" ht="12.75">
      <c r="A9" s="2" t="s">
        <v>12</v>
      </c>
      <c r="B9" s="2">
        <v>101853.12</v>
      </c>
      <c r="C9" s="2">
        <f t="shared" si="0"/>
        <v>101853.12</v>
      </c>
      <c r="D9" s="2"/>
      <c r="E9" s="2">
        <v>439000</v>
      </c>
      <c r="F9" s="2">
        <v>124980.61</v>
      </c>
      <c r="G9" s="2">
        <f t="shared" si="1"/>
        <v>110300.23</v>
      </c>
      <c r="H9" s="2">
        <v>14680.38</v>
      </c>
      <c r="I9" s="3">
        <f t="shared" si="2"/>
        <v>28.46938724373576</v>
      </c>
      <c r="J9" s="3">
        <f t="shared" si="3"/>
        <v>122.70670746266781</v>
      </c>
    </row>
    <row r="10" spans="1:10" ht="12.75">
      <c r="A10" s="2" t="s">
        <v>13</v>
      </c>
      <c r="B10" s="2">
        <v>963005.58</v>
      </c>
      <c r="C10" s="2">
        <f t="shared" si="0"/>
        <v>963005.58</v>
      </c>
      <c r="D10" s="2"/>
      <c r="E10" s="2">
        <v>1184000</v>
      </c>
      <c r="F10" s="2">
        <v>196462.85</v>
      </c>
      <c r="G10" s="2">
        <f t="shared" si="1"/>
        <v>190462.85</v>
      </c>
      <c r="H10" s="2">
        <v>6000</v>
      </c>
      <c r="I10" s="3">
        <f t="shared" si="2"/>
        <v>16.593146114864865</v>
      </c>
      <c r="J10" s="3">
        <f t="shared" si="3"/>
        <v>20.401008475984117</v>
      </c>
    </row>
    <row r="11" spans="1:10" ht="12.75">
      <c r="A11" s="2" t="s">
        <v>14</v>
      </c>
      <c r="B11" s="2">
        <v>233859.46</v>
      </c>
      <c r="C11" s="2">
        <f t="shared" si="0"/>
        <v>220859.36</v>
      </c>
      <c r="D11" s="2">
        <v>13000.1</v>
      </c>
      <c r="E11" s="2">
        <v>609000</v>
      </c>
      <c r="F11" s="2">
        <v>177195</v>
      </c>
      <c r="G11" s="2">
        <f t="shared" si="1"/>
        <v>173394.8</v>
      </c>
      <c r="H11" s="2">
        <v>3800.2</v>
      </c>
      <c r="I11" s="3">
        <f t="shared" si="2"/>
        <v>29.096059113300495</v>
      </c>
      <c r="J11" s="3">
        <f t="shared" si="3"/>
        <v>75.76986622649346</v>
      </c>
    </row>
    <row r="12" spans="1:10" ht="12.75">
      <c r="A12" s="2" t="s">
        <v>15</v>
      </c>
      <c r="B12" s="2">
        <v>85582.17</v>
      </c>
      <c r="C12" s="2">
        <f t="shared" si="0"/>
        <v>81182.17</v>
      </c>
      <c r="D12" s="2">
        <v>4400</v>
      </c>
      <c r="E12" s="2">
        <v>410000</v>
      </c>
      <c r="F12" s="2">
        <v>121369.76</v>
      </c>
      <c r="G12" s="2">
        <f t="shared" si="1"/>
        <v>116869.76</v>
      </c>
      <c r="H12" s="2">
        <v>4500</v>
      </c>
      <c r="I12" s="3">
        <f t="shared" si="2"/>
        <v>29.602380487804876</v>
      </c>
      <c r="J12" s="3">
        <f t="shared" si="3"/>
        <v>141.81664241511987</v>
      </c>
    </row>
    <row r="13" spans="1:10" ht="12.75">
      <c r="A13" s="2" t="s">
        <v>16</v>
      </c>
      <c r="B13" s="2">
        <v>171384.89</v>
      </c>
      <c r="C13" s="2">
        <f t="shared" si="0"/>
        <v>168984.89</v>
      </c>
      <c r="D13" s="2">
        <v>2400</v>
      </c>
      <c r="E13" s="2">
        <v>474000</v>
      </c>
      <c r="F13" s="2">
        <v>137759.52</v>
      </c>
      <c r="G13" s="2">
        <f t="shared" si="1"/>
        <v>136159.52</v>
      </c>
      <c r="H13" s="2">
        <v>1600</v>
      </c>
      <c r="I13" s="3">
        <f t="shared" si="2"/>
        <v>29.063189873417723</v>
      </c>
      <c r="J13" s="3">
        <f t="shared" si="3"/>
        <v>80.38020154518871</v>
      </c>
    </row>
    <row r="14" spans="1:10" ht="12.75">
      <c r="A14" s="2" t="s">
        <v>17</v>
      </c>
      <c r="B14" s="2">
        <v>244972.55</v>
      </c>
      <c r="C14" s="2">
        <f t="shared" si="0"/>
        <v>195426.75999999998</v>
      </c>
      <c r="D14" s="2">
        <v>49545.79</v>
      </c>
      <c r="E14" s="2">
        <v>637000</v>
      </c>
      <c r="F14" s="2">
        <v>176145.41</v>
      </c>
      <c r="G14" s="2">
        <f t="shared" si="1"/>
        <v>131955.79</v>
      </c>
      <c r="H14" s="2">
        <v>44189.62</v>
      </c>
      <c r="I14" s="3">
        <f t="shared" si="2"/>
        <v>27.65234065934066</v>
      </c>
      <c r="J14" s="3">
        <f t="shared" si="3"/>
        <v>71.90414191304292</v>
      </c>
    </row>
    <row r="15" spans="1:10" ht="12.75">
      <c r="A15" s="2" t="s">
        <v>18</v>
      </c>
      <c r="B15" s="2">
        <v>214865.11</v>
      </c>
      <c r="C15" s="2">
        <f t="shared" si="0"/>
        <v>214865.11</v>
      </c>
      <c r="D15" s="2"/>
      <c r="E15" s="2">
        <v>851000</v>
      </c>
      <c r="F15" s="2">
        <v>256750.02</v>
      </c>
      <c r="G15" s="2">
        <f t="shared" si="1"/>
        <v>221568.25</v>
      </c>
      <c r="H15" s="2">
        <v>35181.77</v>
      </c>
      <c r="I15" s="3">
        <f t="shared" si="2"/>
        <v>30.170390129259694</v>
      </c>
      <c r="J15" s="3">
        <f t="shared" si="3"/>
        <v>119.49358367210014</v>
      </c>
    </row>
    <row r="16" spans="1:10" ht="12.75">
      <c r="A16" s="2" t="s">
        <v>19</v>
      </c>
      <c r="B16" s="2">
        <v>403274.81</v>
      </c>
      <c r="C16" s="2">
        <f t="shared" si="0"/>
        <v>389274.81</v>
      </c>
      <c r="D16" s="2">
        <v>14000</v>
      </c>
      <c r="E16" s="2">
        <v>555500</v>
      </c>
      <c r="F16" s="2">
        <v>198211.13</v>
      </c>
      <c r="G16" s="2">
        <f t="shared" si="1"/>
        <v>164211.13</v>
      </c>
      <c r="H16" s="2">
        <v>34000</v>
      </c>
      <c r="I16" s="3">
        <f t="shared" si="2"/>
        <v>35.68157155715571</v>
      </c>
      <c r="J16" s="3">
        <f t="shared" si="3"/>
        <v>49.150387052441985</v>
      </c>
    </row>
    <row r="17" spans="1:10" ht="12.75">
      <c r="A17" s="2" t="s">
        <v>20</v>
      </c>
      <c r="B17" s="2">
        <v>106234.69</v>
      </c>
      <c r="C17" s="2">
        <f t="shared" si="0"/>
        <v>106234.69</v>
      </c>
      <c r="D17" s="2"/>
      <c r="E17" s="2">
        <v>478000</v>
      </c>
      <c r="F17" s="2">
        <v>402557.53</v>
      </c>
      <c r="G17" s="2">
        <f t="shared" si="1"/>
        <v>354022.46</v>
      </c>
      <c r="H17" s="2">
        <v>48535.07</v>
      </c>
      <c r="I17" s="3">
        <f t="shared" si="2"/>
        <v>84.21705648535566</v>
      </c>
      <c r="J17" s="3">
        <f t="shared" si="3"/>
        <v>378.9322772062497</v>
      </c>
    </row>
    <row r="18" spans="1:10" ht="12.75">
      <c r="A18" s="2" t="s">
        <v>21</v>
      </c>
      <c r="B18" s="2">
        <v>236694.91</v>
      </c>
      <c r="C18" s="2">
        <f t="shared" si="0"/>
        <v>236694.91</v>
      </c>
      <c r="D18" s="2"/>
      <c r="E18" s="2">
        <v>842000</v>
      </c>
      <c r="F18" s="2">
        <v>246321.99</v>
      </c>
      <c r="G18" s="2">
        <f t="shared" si="1"/>
        <v>246321.99</v>
      </c>
      <c r="H18" s="2"/>
      <c r="I18" s="3">
        <f t="shared" si="2"/>
        <v>29.254393111638954</v>
      </c>
      <c r="J18" s="3">
        <f t="shared" si="3"/>
        <v>104.06729489873695</v>
      </c>
    </row>
    <row r="19" spans="1:10" ht="12.75">
      <c r="A19" s="2" t="s">
        <v>22</v>
      </c>
      <c r="B19" s="2">
        <v>157854.92</v>
      </c>
      <c r="C19" s="2">
        <f t="shared" si="0"/>
        <v>156188.24000000002</v>
      </c>
      <c r="D19" s="2">
        <v>1666.68</v>
      </c>
      <c r="E19" s="2">
        <v>737500</v>
      </c>
      <c r="F19" s="2">
        <v>307047.29</v>
      </c>
      <c r="G19" s="2">
        <f t="shared" si="1"/>
        <v>158369.38999999998</v>
      </c>
      <c r="H19" s="2">
        <v>148677.9</v>
      </c>
      <c r="I19" s="3">
        <f t="shared" si="2"/>
        <v>41.63353084745762</v>
      </c>
      <c r="J19" s="3">
        <f t="shared" si="3"/>
        <v>194.51233449042954</v>
      </c>
    </row>
    <row r="20" spans="1:10" ht="12.75">
      <c r="A20" s="2" t="s">
        <v>23</v>
      </c>
      <c r="B20" s="2">
        <v>98749.12</v>
      </c>
      <c r="C20" s="2">
        <f t="shared" si="0"/>
        <v>92749.12</v>
      </c>
      <c r="D20" s="2">
        <v>6000</v>
      </c>
      <c r="E20" s="2">
        <v>369250</v>
      </c>
      <c r="F20" s="2">
        <v>213302.99</v>
      </c>
      <c r="G20" s="2">
        <f t="shared" si="1"/>
        <v>154752.99</v>
      </c>
      <c r="H20" s="2">
        <v>58550</v>
      </c>
      <c r="I20" s="3">
        <f t="shared" si="2"/>
        <v>57.76655111712932</v>
      </c>
      <c r="J20" s="3">
        <f t="shared" si="3"/>
        <v>216.00495275299667</v>
      </c>
    </row>
    <row r="21" spans="1:10" ht="12.75">
      <c r="A21" s="2" t="s">
        <v>24</v>
      </c>
      <c r="B21" s="2">
        <v>670523.53</v>
      </c>
      <c r="C21" s="2">
        <f t="shared" si="0"/>
        <v>598582.93</v>
      </c>
      <c r="D21" s="2">
        <v>71940.6</v>
      </c>
      <c r="E21" s="2">
        <v>1833289.75</v>
      </c>
      <c r="F21" s="2">
        <v>1078756.05</v>
      </c>
      <c r="G21" s="2">
        <f t="shared" si="1"/>
        <v>894927.55</v>
      </c>
      <c r="H21" s="2">
        <v>183828.5</v>
      </c>
      <c r="I21" s="3">
        <f t="shared" si="2"/>
        <v>58.84263794089287</v>
      </c>
      <c r="J21" s="3">
        <f t="shared" si="3"/>
        <v>160.88265388688149</v>
      </c>
    </row>
    <row r="22" spans="1:10" ht="12.75">
      <c r="A22" s="2" t="s">
        <v>25</v>
      </c>
      <c r="B22" s="2">
        <v>223606.92</v>
      </c>
      <c r="C22" s="2">
        <f t="shared" si="0"/>
        <v>196252.02000000002</v>
      </c>
      <c r="D22" s="2">
        <v>27354.9</v>
      </c>
      <c r="E22" s="2">
        <v>546000</v>
      </c>
      <c r="F22" s="2">
        <v>176985.54</v>
      </c>
      <c r="G22" s="2">
        <f t="shared" si="1"/>
        <v>174585.54</v>
      </c>
      <c r="H22" s="2">
        <v>2400</v>
      </c>
      <c r="I22" s="3">
        <f t="shared" si="2"/>
        <v>32.41493406593407</v>
      </c>
      <c r="J22" s="3">
        <f t="shared" si="3"/>
        <v>79.15029642195331</v>
      </c>
    </row>
    <row r="23" spans="1:10" ht="12.75">
      <c r="A23" s="2" t="s">
        <v>26</v>
      </c>
      <c r="B23" s="2">
        <v>200550.98</v>
      </c>
      <c r="C23" s="2">
        <f t="shared" si="0"/>
        <v>151020.98</v>
      </c>
      <c r="D23" s="2">
        <v>49530</v>
      </c>
      <c r="E23" s="2">
        <v>453000</v>
      </c>
      <c r="F23" s="2">
        <v>251207.79</v>
      </c>
      <c r="G23" s="2">
        <f t="shared" si="1"/>
        <v>241207.79</v>
      </c>
      <c r="H23" s="2">
        <v>10000</v>
      </c>
      <c r="I23" s="3">
        <f t="shared" si="2"/>
        <v>55.454258278145694</v>
      </c>
      <c r="J23" s="3">
        <f t="shared" si="3"/>
        <v>125.25881947821944</v>
      </c>
    </row>
    <row r="24" spans="1:10" ht="12.75">
      <c r="A24" s="2" t="s">
        <v>27</v>
      </c>
      <c r="B24" s="2">
        <v>328369.21</v>
      </c>
      <c r="C24" s="2">
        <f t="shared" si="0"/>
        <v>324349.60000000003</v>
      </c>
      <c r="D24" s="2">
        <v>4019.61</v>
      </c>
      <c r="E24" s="2">
        <v>996000</v>
      </c>
      <c r="F24" s="2">
        <v>286377.16</v>
      </c>
      <c r="G24" s="2">
        <f t="shared" si="1"/>
        <v>284862.17</v>
      </c>
      <c r="H24" s="2">
        <v>1514.99</v>
      </c>
      <c r="I24" s="3">
        <f t="shared" si="2"/>
        <v>28.75272690763052</v>
      </c>
      <c r="J24" s="3">
        <f t="shared" si="3"/>
        <v>87.21194048613754</v>
      </c>
    </row>
    <row r="25" spans="1:10" ht="12.75">
      <c r="A25" s="2" t="s">
        <v>28</v>
      </c>
      <c r="B25" s="2">
        <v>111910.16</v>
      </c>
      <c r="C25" s="2">
        <f t="shared" si="0"/>
        <v>109136.71</v>
      </c>
      <c r="D25" s="2">
        <v>2773.45</v>
      </c>
      <c r="E25" s="2">
        <v>486000</v>
      </c>
      <c r="F25" s="2">
        <v>159444.85</v>
      </c>
      <c r="G25" s="2">
        <f t="shared" si="1"/>
        <v>159444.85</v>
      </c>
      <c r="H25" s="2"/>
      <c r="I25" s="3">
        <f t="shared" si="2"/>
        <v>32.80758230452675</v>
      </c>
      <c r="J25" s="3">
        <f t="shared" si="3"/>
        <v>142.47575912678528</v>
      </c>
    </row>
    <row r="26" spans="1:10" ht="12.75">
      <c r="A26" s="2" t="s">
        <v>29</v>
      </c>
      <c r="B26" s="2">
        <v>378922.1</v>
      </c>
      <c r="C26" s="2">
        <f t="shared" si="0"/>
        <v>340042.68</v>
      </c>
      <c r="D26" s="2">
        <v>38879.42</v>
      </c>
      <c r="E26" s="2">
        <v>1879000</v>
      </c>
      <c r="F26" s="2">
        <v>255775.86</v>
      </c>
      <c r="G26" s="2">
        <f t="shared" si="1"/>
        <v>250481.74</v>
      </c>
      <c r="H26" s="2">
        <v>5294.12</v>
      </c>
      <c r="I26" s="3">
        <f t="shared" si="2"/>
        <v>13.61233954230974</v>
      </c>
      <c r="J26" s="3">
        <f t="shared" si="3"/>
        <v>67.50090849807916</v>
      </c>
    </row>
    <row r="27" spans="1:10" ht="12.75">
      <c r="A27" s="2" t="s">
        <v>30</v>
      </c>
      <c r="B27" s="2">
        <v>53391.11</v>
      </c>
      <c r="C27" s="2">
        <f t="shared" si="0"/>
        <v>53391.11</v>
      </c>
      <c r="D27" s="2"/>
      <c r="E27" s="2">
        <v>144000</v>
      </c>
      <c r="F27" s="2">
        <v>24010.28</v>
      </c>
      <c r="G27" s="2">
        <f t="shared" si="1"/>
        <v>18010.28</v>
      </c>
      <c r="H27" s="2">
        <v>6000</v>
      </c>
      <c r="I27" s="3">
        <f t="shared" si="2"/>
        <v>16.673805555555553</v>
      </c>
      <c r="J27" s="3">
        <f t="shared" si="3"/>
        <v>44.970557832568005</v>
      </c>
    </row>
    <row r="28" spans="1:10" s="7" customFormat="1" ht="25.5">
      <c r="A28" s="4" t="s">
        <v>31</v>
      </c>
      <c r="B28" s="5">
        <f aca="true" t="shared" si="4" ref="B28:H28">SUM(B8:B27)</f>
        <v>5080881.290000001</v>
      </c>
      <c r="C28" s="5">
        <f t="shared" si="4"/>
        <v>4774975.7700000005</v>
      </c>
      <c r="D28" s="5">
        <f t="shared" si="4"/>
        <v>305905.52</v>
      </c>
      <c r="E28" s="5">
        <f t="shared" si="4"/>
        <v>14478539.75</v>
      </c>
      <c r="F28" s="5">
        <f t="shared" si="4"/>
        <v>4935130.62</v>
      </c>
      <c r="G28" s="5">
        <f t="shared" si="4"/>
        <v>4314250.569999999</v>
      </c>
      <c r="H28" s="5">
        <f t="shared" si="4"/>
        <v>620880.0499999999</v>
      </c>
      <c r="I28" s="6">
        <f t="shared" si="2"/>
        <v>34.085831204075674</v>
      </c>
      <c r="J28" s="6">
        <f>F28/B28*100</f>
        <v>97.13138997585199</v>
      </c>
    </row>
    <row r="29" spans="1:10" ht="12.75">
      <c r="A29" s="2" t="s">
        <v>32</v>
      </c>
      <c r="B29" s="2">
        <v>7397543.51</v>
      </c>
      <c r="C29" s="2">
        <f>SUM(B29-D29)</f>
        <v>7371885.51</v>
      </c>
      <c r="D29" s="2">
        <v>25658</v>
      </c>
      <c r="E29" s="2">
        <v>26139000</v>
      </c>
      <c r="F29" s="2">
        <v>8338198.78</v>
      </c>
      <c r="G29" s="2">
        <f>SUM(F29-H29)</f>
        <v>8269234.2700000005</v>
      </c>
      <c r="H29" s="2">
        <v>68964.51</v>
      </c>
      <c r="I29" s="3">
        <f t="shared" si="2"/>
        <v>31.89945590879529</v>
      </c>
      <c r="J29" s="3">
        <f>F29/B29*100</f>
        <v>112.71577880857913</v>
      </c>
    </row>
    <row r="30" spans="1:10" s="7" customFormat="1" ht="12.75">
      <c r="A30" s="5" t="s">
        <v>33</v>
      </c>
      <c r="B30" s="5">
        <f>B28+B29</f>
        <v>12478424.8</v>
      </c>
      <c r="C30" s="5">
        <f>C28+C29</f>
        <v>12146861.280000001</v>
      </c>
      <c r="D30" s="5">
        <f>D28+D29</f>
        <v>331563.52</v>
      </c>
      <c r="E30" s="5">
        <f>SUM(E28+E29)</f>
        <v>40617539.75</v>
      </c>
      <c r="F30" s="5">
        <f>F28+F29</f>
        <v>13273329.4</v>
      </c>
      <c r="G30" s="5">
        <f>G28+G29</f>
        <v>12583484.84</v>
      </c>
      <c r="H30" s="5">
        <f>H28+H29</f>
        <v>689844.5599999999</v>
      </c>
      <c r="I30" s="6">
        <f t="shared" si="2"/>
        <v>32.67881186723034</v>
      </c>
      <c r="J30" s="6">
        <f>F30/B30*100</f>
        <v>106.37023192222146</v>
      </c>
    </row>
    <row r="31" spans="1:10" ht="12.75">
      <c r="A31" s="8" t="s">
        <v>34</v>
      </c>
      <c r="B31" s="8">
        <v>31980634.71</v>
      </c>
      <c r="C31" s="2">
        <f>SUM(B31-D31)</f>
        <v>31746277.71</v>
      </c>
      <c r="D31" s="8">
        <v>234357</v>
      </c>
      <c r="E31" s="8">
        <v>98721000</v>
      </c>
      <c r="F31" s="8">
        <v>31284389.75</v>
      </c>
      <c r="G31" s="2">
        <f>SUM(F31-H31)</f>
        <v>30906569.11</v>
      </c>
      <c r="H31" s="8">
        <v>377820.64</v>
      </c>
      <c r="I31" s="9">
        <f t="shared" si="2"/>
        <v>31.68970102612413</v>
      </c>
      <c r="J31" s="9">
        <f>F31/B31*100</f>
        <v>97.82291700488892</v>
      </c>
    </row>
    <row r="32" spans="1:10" s="12" customFormat="1" ht="12.75">
      <c r="A32" s="10" t="s">
        <v>35</v>
      </c>
      <c r="B32" s="10">
        <f aca="true" t="shared" si="5" ref="B32:H32">B30+B31</f>
        <v>44459059.510000005</v>
      </c>
      <c r="C32" s="10">
        <f t="shared" si="5"/>
        <v>43893138.99</v>
      </c>
      <c r="D32" s="10">
        <f t="shared" si="5"/>
        <v>565920.52</v>
      </c>
      <c r="E32" s="10">
        <f t="shared" si="5"/>
        <v>139338539.75</v>
      </c>
      <c r="F32" s="10">
        <f t="shared" si="5"/>
        <v>44557719.15</v>
      </c>
      <c r="G32" s="10">
        <f t="shared" si="5"/>
        <v>43490053.95</v>
      </c>
      <c r="H32" s="10">
        <f t="shared" si="5"/>
        <v>1067665.2</v>
      </c>
      <c r="I32" s="11">
        <f t="shared" si="2"/>
        <v>31.978029359246246</v>
      </c>
      <c r="J32" s="11">
        <f>F32/B32*100</f>
        <v>100.22191121694286</v>
      </c>
    </row>
  </sheetData>
  <sheetProtection/>
  <mergeCells count="12">
    <mergeCell ref="B5:D5"/>
    <mergeCell ref="B6:B7"/>
    <mergeCell ref="C6:D6"/>
    <mergeCell ref="B4:J4"/>
    <mergeCell ref="D1:G1"/>
    <mergeCell ref="E5:E7"/>
    <mergeCell ref="F6:F7"/>
    <mergeCell ref="G6:H6"/>
    <mergeCell ref="A2:J2"/>
    <mergeCell ref="I6:J6"/>
    <mergeCell ref="F5:J5"/>
    <mergeCell ref="A4:A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Наталья С. Назарова</cp:lastModifiedBy>
  <cp:lastPrinted>2016-05-10T05:29:31Z</cp:lastPrinted>
  <dcterms:created xsi:type="dcterms:W3CDTF">2012-02-07T09:55:48Z</dcterms:created>
  <dcterms:modified xsi:type="dcterms:W3CDTF">2017-05-22T04:30:32Z</dcterms:modified>
  <cp:category/>
  <cp:version/>
  <cp:contentType/>
  <cp:contentStatus/>
</cp:coreProperties>
</file>