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1"/>
  </bookViews>
  <sheets>
    <sheet name="2009 (2)" sheetId="1" r:id="rId1"/>
    <sheet name="2011 (6)" sheetId="2" r:id="rId2"/>
    <sheet name="2011 (7)" sheetId="3" r:id="rId3"/>
  </sheets>
  <definedNames>
    <definedName name="_xlnm.Print_Titles" localSheetId="0">'2009 (2)'!$2:$3</definedName>
    <definedName name="_xlnm.Print_Titles" localSheetId="1">'2011 (6)'!$3:$4</definedName>
    <definedName name="_xlnm.Print_Titles" localSheetId="2">'2011 (7)'!$3:$4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N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<sst xmlns="http://schemas.openxmlformats.org/spreadsheetml/2006/main" count="198" uniqueCount="100">
  <si>
    <t>Вид деятельности</t>
  </si>
  <si>
    <t>Примечание</t>
  </si>
  <si>
    <t>1.</t>
  </si>
  <si>
    <t>№п/п</t>
  </si>
  <si>
    <t>ремонт и обслуживание бытовой техники</t>
  </si>
  <si>
    <t>парикмахерские услуги</t>
  </si>
  <si>
    <t>Отклонение в квартал, (+,-),руб.</t>
  </si>
  <si>
    <t>2.</t>
  </si>
  <si>
    <t>Куртамыш, ценр, количество работников -1</t>
  </si>
  <si>
    <t>Куртамыш, центр, количество работников -1</t>
  </si>
  <si>
    <t>Рост  за квартал</t>
  </si>
  <si>
    <t>швейные, трикотажные изделия, обувь</t>
  </si>
  <si>
    <t>Отклонение в месяц без вычетов, (+,-),руб.</t>
  </si>
  <si>
    <t>школьные учебники</t>
  </si>
  <si>
    <t>Куртамыш, центр, зал 41 м2, аренда</t>
  </si>
  <si>
    <t>Оказание услуг общественного питания с залом обслуживания</t>
  </si>
  <si>
    <t>ФИО предпринимателя</t>
  </si>
  <si>
    <t>Ложкин</t>
  </si>
  <si>
    <t>Дыбков</t>
  </si>
  <si>
    <t>Куртамыш, центр, количество работников -2</t>
  </si>
  <si>
    <t>Чадаева Т.А.</t>
  </si>
  <si>
    <t>Ершова Т.Г.</t>
  </si>
  <si>
    <t>Ефимова А.Л.</t>
  </si>
  <si>
    <t>Аваев</t>
  </si>
  <si>
    <t>Курочкин А.П.</t>
  </si>
  <si>
    <t>Катаева О.Н.</t>
  </si>
  <si>
    <t>Палехова В.П.</t>
  </si>
  <si>
    <t>Куртамыш, центр, зал 18м2, аренда</t>
  </si>
  <si>
    <t>Володин</t>
  </si>
  <si>
    <t>Куртамыш, центр, зал 65 м2, без алкоголя</t>
  </si>
  <si>
    <t>Гомзяков</t>
  </si>
  <si>
    <t>3.</t>
  </si>
  <si>
    <t>Кобяков В.М.</t>
  </si>
  <si>
    <t>оказание автотранспортных услуг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</si>
  <si>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</si>
  <si>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2.1</t>
  </si>
  <si>
    <t>сумма в квартал</t>
  </si>
  <si>
    <t>проект на 2009г</t>
  </si>
  <si>
    <t>отклонение  в квартал, руб.</t>
  </si>
  <si>
    <t>Расчет ЕНВД по проекту на изменение в 2009 году</t>
  </si>
  <si>
    <t>Вид услуг</t>
  </si>
  <si>
    <t>Бытовое обслуживание</t>
  </si>
  <si>
    <t>Транспортное обслуживание</t>
  </si>
  <si>
    <t>пригородное и внутригородское облуживание</t>
  </si>
  <si>
    <t>Газель</t>
  </si>
  <si>
    <t>ПАЗ</t>
  </si>
  <si>
    <t xml:space="preserve"> 13 посад. мест</t>
  </si>
  <si>
    <t>ВАЗ (такси)</t>
  </si>
  <si>
    <t>23 посад.места</t>
  </si>
  <si>
    <t>4 посад. места</t>
  </si>
  <si>
    <t>междугороднее обслуживание</t>
  </si>
  <si>
    <t>б)</t>
  </si>
  <si>
    <t>а)</t>
  </si>
  <si>
    <t>1 транспортное средство</t>
  </si>
  <si>
    <r>
      <t xml:space="preserve">* Данные </t>
    </r>
    <r>
      <rPr>
        <b/>
        <sz val="11"/>
        <rFont val="Arial Cyr"/>
        <family val="0"/>
      </rPr>
      <t>суммы ЕНВД</t>
    </r>
    <r>
      <rPr>
        <sz val="11"/>
        <rFont val="Arial Cyr"/>
        <family val="0"/>
      </rPr>
      <t xml:space="preserve"> могут быть </t>
    </r>
    <r>
      <rPr>
        <b/>
        <sz val="11"/>
        <rFont val="Arial Cyr"/>
        <family val="0"/>
      </rPr>
      <t>уменьшены на 50%</t>
    </r>
    <r>
      <rPr>
        <sz val="11"/>
        <rFont val="Arial Cyr"/>
        <family val="0"/>
      </rPr>
      <t>(выплаты по временной нетрудоспособности,пенсион.страх.)</t>
    </r>
  </si>
  <si>
    <t>Сумма налога в квартал на 2009г, руб.*</t>
  </si>
  <si>
    <t>установлено  на 2008 г *</t>
  </si>
  <si>
    <t>Розничная торговля</t>
  </si>
  <si>
    <t>% увеличения</t>
  </si>
  <si>
    <t>Куртамыш, центр, количество работников -1 аренда</t>
  </si>
  <si>
    <t>до 5 мест (5)</t>
  </si>
  <si>
    <t>от 6 до 13 (13)</t>
  </si>
  <si>
    <t>от 14 и более (23)</t>
  </si>
  <si>
    <t xml:space="preserve">Расчет ЕНВД по проекту на изменение в 2012 году </t>
  </si>
  <si>
    <t>Продовольственные товары (без алкоголя)</t>
  </si>
  <si>
    <t>Магазин город 32 м2</t>
  </si>
  <si>
    <t>Розничная торговля (село)</t>
  </si>
  <si>
    <t>К 2.3</t>
  </si>
  <si>
    <t>до 300</t>
  </si>
  <si>
    <t>от 300-1000</t>
  </si>
  <si>
    <t>1001-3000</t>
  </si>
  <si>
    <t>3001-5000</t>
  </si>
  <si>
    <t>5001-10000</t>
  </si>
  <si>
    <t>10001-20000</t>
  </si>
  <si>
    <t>1 поселение</t>
  </si>
  <si>
    <t>13 поселений</t>
  </si>
  <si>
    <t>6 поселений</t>
  </si>
  <si>
    <t>нет</t>
  </si>
  <si>
    <t>сумма в 
квартал</t>
  </si>
  <si>
    <t>установлено  
на 2011 год
по численности населения *</t>
  </si>
  <si>
    <t>проект на 
2012 г.</t>
  </si>
  <si>
    <t>Сумма налога в квартал на 2012 г., руб.*</t>
  </si>
  <si>
    <t>отклоне-ние  в квартал, руб.</t>
  </si>
  <si>
    <r>
      <t xml:space="preserve">* Данные </t>
    </r>
    <r>
      <rPr>
        <b/>
        <sz val="10"/>
        <rFont val="Arial Cyr"/>
        <family val="0"/>
      </rPr>
      <t>суммы ЕНВД</t>
    </r>
    <r>
      <rPr>
        <sz val="10"/>
        <rFont val="Arial Cyr"/>
        <family val="0"/>
      </rPr>
      <t xml:space="preserve"> могут быть </t>
    </r>
    <r>
      <rPr>
        <b/>
        <sz val="10"/>
        <rFont val="Arial Cyr"/>
        <family val="0"/>
      </rPr>
      <t xml:space="preserve">уменьшены на 50% </t>
    </r>
    <r>
      <rPr>
        <sz val="10"/>
        <rFont val="Arial Cyr"/>
        <family val="0"/>
      </rPr>
      <t>(выплаты по временной нетрудоспособности, пенсион. страх.)</t>
    </r>
  </si>
  <si>
    <t>Магазин 10 м2 (аренда)</t>
  </si>
  <si>
    <t>Продовольственные товары 
(с алкоголем)</t>
  </si>
  <si>
    <t>руб.</t>
  </si>
  <si>
    <t>г. Куртамыш</t>
  </si>
  <si>
    <t>Парикмахерские услуги</t>
  </si>
  <si>
    <t>Оказание автотранспортных услуг</t>
  </si>
  <si>
    <t xml:space="preserve"> до 13 посад. мест (13)</t>
  </si>
  <si>
    <t>от 14 посад (23).</t>
  </si>
  <si>
    <t>Куртамыш, центр, количество работников - 1 аренда</t>
  </si>
  <si>
    <t>установлено  
на 2011 г. *</t>
  </si>
  <si>
    <t>Сумма налога в квартал 
на 2012 г., руб.*</t>
  </si>
  <si>
    <t xml:space="preserve">
0,8</t>
  </si>
  <si>
    <t xml:space="preserve">
3519</t>
  </si>
  <si>
    <t xml:space="preserve">
3959</t>
  </si>
  <si>
    <t xml:space="preserve">
440</t>
  </si>
  <si>
    <t xml:space="preserve">
1,0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</si>
</sst>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168" fontId="2" fillId="0" borderId="2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8" fontId="2" fillId="0" borderId="3" xfId="0" applyNumberFormat="1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7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1" fontId="6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6" xfId="0" applyFont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" fontId="6" fillId="0" borderId="6" xfId="0" applyNumberFormat="1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169" fontId="6" fillId="4" borderId="1" xfId="0" applyNumberFormat="1" applyFont="1" applyFill="1" applyBorder="1" applyAlignment="1">
      <alignment wrapText="1"/>
    </xf>
    <xf numFmtId="0" fontId="6" fillId="5" borderId="6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168" fontId="2" fillId="5" borderId="1" xfId="0" applyNumberFormat="1" applyFon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/>
    </xf>
    <xf numFmtId="0" fontId="6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169" fontId="6" fillId="6" borderId="1" xfId="0" applyNumberFormat="1" applyFont="1" applyFill="1" applyBorder="1" applyAlignment="1">
      <alignment wrapText="1"/>
    </xf>
    <xf numFmtId="168" fontId="2" fillId="6" borderId="1" xfId="0" applyNumberFormat="1" applyFont="1" applyFill="1" applyBorder="1" applyAlignment="1">
      <alignment horizontal="center" wrapText="1"/>
    </xf>
    <xf numFmtId="169" fontId="2" fillId="6" borderId="1" xfId="0" applyNumberFormat="1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wrapText="1"/>
    </xf>
    <xf numFmtId="1" fontId="6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6" fillId="6" borderId="8" xfId="0" applyFont="1" applyFill="1" applyBorder="1" applyAlignment="1">
      <alignment horizontal="center" vertical="center"/>
    </xf>
    <xf numFmtId="0" fontId="6" fillId="6" borderId="0" xfId="0" applyFont="1" applyFill="1" applyAlignment="1">
      <alignment/>
    </xf>
    <xf numFmtId="1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68" fontId="2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69" fontId="2" fillId="4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0" fontId="10" fillId="2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68" fontId="5" fillId="0" borderId="2" xfId="0" applyNumberFormat="1" applyFont="1" applyBorder="1" applyAlignment="1">
      <alignment horizontal="center" wrapText="1"/>
    </xf>
    <xf numFmtId="168" fontId="5" fillId="0" borderId="3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168" fontId="5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169" fontId="5" fillId="0" borderId="1" xfId="0" applyNumberFormat="1" applyFont="1" applyBorder="1" applyAlignment="1">
      <alignment horizontal="center" wrapText="1"/>
    </xf>
    <xf numFmtId="0" fontId="0" fillId="4" borderId="6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9" fontId="0" fillId="4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9" fontId="5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9" fontId="5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/>
    </xf>
    <xf numFmtId="0" fontId="0" fillId="4" borderId="12" xfId="0" applyFont="1" applyFill="1" applyBorder="1" applyAlignment="1">
      <alignment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6" fontId="0" fillId="0" borderId="20" xfId="0" applyNumberFormat="1" applyFont="1" applyBorder="1" applyAlignment="1">
      <alignment horizontal="center" vertical="top"/>
    </xf>
    <xf numFmtId="16" fontId="0" fillId="0" borderId="21" xfId="0" applyNumberFormat="1" applyFont="1" applyBorder="1" applyAlignment="1">
      <alignment horizontal="center" vertical="top"/>
    </xf>
    <xf numFmtId="16" fontId="0" fillId="0" borderId="22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workbookViewId="0" topLeftCell="A1">
      <selection activeCell="O6" sqref="O6"/>
    </sheetView>
  </sheetViews>
  <sheetFormatPr defaultColWidth="9.00390625" defaultRowHeight="12.75"/>
  <cols>
    <col min="1" max="1" width="3.75390625" style="0" customWidth="1"/>
    <col min="2" max="2" width="15.375" style="0" customWidth="1"/>
    <col min="3" max="3" width="17.75390625" style="0" customWidth="1"/>
    <col min="4" max="4" width="6.25390625" style="0" hidden="1" customWidth="1"/>
    <col min="5" max="5" width="19.25390625" style="0" hidden="1" customWidth="1"/>
    <col min="6" max="6" width="10.625" style="0" hidden="1" customWidth="1"/>
    <col min="7" max="7" width="1.12109375" style="0" hidden="1" customWidth="1"/>
    <col min="8" max="8" width="7.125" style="0" hidden="1" customWidth="1"/>
    <col min="9" max="9" width="8.625" style="0" hidden="1" customWidth="1"/>
    <col min="10" max="12" width="11.625" style="0" customWidth="1"/>
    <col min="13" max="13" width="9.625" style="9" hidden="1" customWidth="1"/>
    <col min="14" max="14" width="13.75390625" style="9" hidden="1" customWidth="1"/>
    <col min="15" max="15" width="13.75390625" style="9" customWidth="1"/>
    <col min="16" max="16" width="16.25390625" style="0" customWidth="1"/>
    <col min="17" max="17" width="15.625" style="0" hidden="1" customWidth="1"/>
  </cols>
  <sheetData>
    <row r="1" spans="1:16" s="35" customFormat="1" ht="15" thickBo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7" s="35" customFormat="1" ht="40.5" customHeight="1">
      <c r="A2" s="138" t="s">
        <v>3</v>
      </c>
      <c r="B2" s="143" t="s">
        <v>40</v>
      </c>
      <c r="C2" s="143" t="s">
        <v>0</v>
      </c>
      <c r="D2" s="141" t="s">
        <v>56</v>
      </c>
      <c r="E2" s="142"/>
      <c r="F2" s="143" t="s">
        <v>6</v>
      </c>
      <c r="G2" s="143" t="s">
        <v>10</v>
      </c>
      <c r="H2" s="148" t="s">
        <v>37</v>
      </c>
      <c r="I2" s="149"/>
      <c r="J2" s="141" t="s">
        <v>55</v>
      </c>
      <c r="K2" s="142"/>
      <c r="L2" s="141" t="s">
        <v>38</v>
      </c>
      <c r="M2" s="142"/>
      <c r="N2" s="143" t="s">
        <v>12</v>
      </c>
      <c r="O2" s="49" t="s">
        <v>58</v>
      </c>
      <c r="P2" s="143" t="s">
        <v>1</v>
      </c>
      <c r="Q2" s="145" t="s">
        <v>16</v>
      </c>
    </row>
    <row r="3" spans="1:17" s="35" customFormat="1" ht="15" thickBot="1">
      <c r="A3" s="139"/>
      <c r="B3" s="144"/>
      <c r="C3" s="144"/>
      <c r="D3" s="14" t="s">
        <v>35</v>
      </c>
      <c r="E3" s="14" t="s">
        <v>36</v>
      </c>
      <c r="F3" s="144"/>
      <c r="G3" s="144"/>
      <c r="H3" s="14" t="s">
        <v>35</v>
      </c>
      <c r="I3" s="14" t="s">
        <v>35</v>
      </c>
      <c r="J3" s="14">
        <v>1.081</v>
      </c>
      <c r="K3" s="14">
        <v>1.148</v>
      </c>
      <c r="L3" s="26">
        <f>K3-J3</f>
        <v>0.06699999999999995</v>
      </c>
      <c r="M3" s="14">
        <v>2</v>
      </c>
      <c r="N3" s="144"/>
      <c r="O3" s="50"/>
      <c r="P3" s="144"/>
      <c r="Q3" s="146"/>
    </row>
    <row r="4" spans="1:17" s="35" customFormat="1" ht="64.5" customHeight="1" hidden="1">
      <c r="A4" s="15" t="s">
        <v>2</v>
      </c>
      <c r="B4" s="16"/>
      <c r="C4" s="17"/>
      <c r="D4" s="18"/>
      <c r="E4" s="18"/>
      <c r="F4" s="19">
        <f aca="true" t="shared" si="0" ref="F4:F21">E4-D4</f>
        <v>0</v>
      </c>
      <c r="G4" s="6" t="e">
        <f aca="true" t="shared" si="1" ref="G4:G21">E4/D4</f>
        <v>#DIV/0!</v>
      </c>
      <c r="H4" s="10"/>
      <c r="I4" s="10"/>
      <c r="J4" s="10"/>
      <c r="K4" s="10"/>
      <c r="L4" s="26">
        <f>K4-J4</f>
        <v>0</v>
      </c>
      <c r="M4" s="20">
        <f>E4/3</f>
        <v>0</v>
      </c>
      <c r="N4" s="20">
        <f aca="true" t="shared" si="2" ref="N4:N21">M4-L4</f>
        <v>0</v>
      </c>
      <c r="O4" s="20"/>
      <c r="P4" s="21" t="s">
        <v>19</v>
      </c>
      <c r="Q4" s="36" t="s">
        <v>17</v>
      </c>
    </row>
    <row r="5" spans="1:17" s="35" customFormat="1" ht="69.75" customHeight="1" hidden="1">
      <c r="A5" s="22"/>
      <c r="B5" s="23"/>
      <c r="C5" s="24" t="s">
        <v>4</v>
      </c>
      <c r="D5" s="25">
        <v>2338</v>
      </c>
      <c r="E5" s="25">
        <v>3028</v>
      </c>
      <c r="F5" s="23">
        <f t="shared" si="0"/>
        <v>690</v>
      </c>
      <c r="G5" s="7">
        <f t="shared" si="1"/>
        <v>1.2951240376390076</v>
      </c>
      <c r="H5" s="7"/>
      <c r="I5" s="7"/>
      <c r="J5" s="7"/>
      <c r="K5" s="7"/>
      <c r="L5" s="26">
        <f>K5-J5</f>
        <v>0</v>
      </c>
      <c r="M5" s="26">
        <f>E5/3</f>
        <v>1009.3333333333334</v>
      </c>
      <c r="N5" s="26">
        <f t="shared" si="2"/>
        <v>1009.3333333333334</v>
      </c>
      <c r="O5" s="26"/>
      <c r="P5" s="27" t="s">
        <v>8</v>
      </c>
      <c r="Q5" s="37" t="s">
        <v>18</v>
      </c>
    </row>
    <row r="6" spans="1:17" s="35" customFormat="1" ht="64.5" customHeight="1">
      <c r="A6" s="28" t="s">
        <v>2</v>
      </c>
      <c r="B6" s="24" t="s">
        <v>5</v>
      </c>
      <c r="C6" s="24" t="s">
        <v>41</v>
      </c>
      <c r="D6" s="39">
        <v>0.5</v>
      </c>
      <c r="E6" s="39">
        <v>1350</v>
      </c>
      <c r="F6" s="23">
        <f t="shared" si="0"/>
        <v>1349.5</v>
      </c>
      <c r="G6" s="7">
        <f t="shared" si="1"/>
        <v>2700</v>
      </c>
      <c r="H6" s="11">
        <v>0.8</v>
      </c>
      <c r="I6" s="11">
        <v>1</v>
      </c>
      <c r="J6" s="26">
        <v>2335</v>
      </c>
      <c r="K6" s="26">
        <v>2479</v>
      </c>
      <c r="L6" s="26">
        <f>K6-J6</f>
        <v>144</v>
      </c>
      <c r="M6" s="26">
        <f>K6-E6</f>
        <v>1129</v>
      </c>
      <c r="N6" s="26">
        <f>M6-L6</f>
        <v>985</v>
      </c>
      <c r="O6" s="26">
        <f>K6/J6*100</f>
        <v>106.16702355460386</v>
      </c>
      <c r="P6" s="27" t="s">
        <v>9</v>
      </c>
      <c r="Q6" s="37" t="s">
        <v>20</v>
      </c>
    </row>
    <row r="7" spans="1:17" s="48" customFormat="1" ht="14.25">
      <c r="A7" s="41"/>
      <c r="B7" s="42"/>
      <c r="C7" s="42"/>
      <c r="D7" s="43"/>
      <c r="E7" s="43"/>
      <c r="F7" s="43">
        <f t="shared" si="0"/>
        <v>0</v>
      </c>
      <c r="G7" s="44" t="e">
        <f t="shared" si="1"/>
        <v>#DIV/0!</v>
      </c>
      <c r="H7" s="44"/>
      <c r="I7" s="44"/>
      <c r="J7" s="44"/>
      <c r="K7" s="44"/>
      <c r="L7" s="26">
        <f aca="true" t="shared" si="3" ref="L7:L21">K7-J7</f>
        <v>0</v>
      </c>
      <c r="M7" s="45">
        <f>K7-E7</f>
        <v>0</v>
      </c>
      <c r="N7" s="45">
        <f t="shared" si="2"/>
        <v>0</v>
      </c>
      <c r="O7" s="26" t="e">
        <f aca="true" t="shared" si="4" ref="O7:O21">K7/J7*100</f>
        <v>#DIV/0!</v>
      </c>
      <c r="P7" s="46"/>
      <c r="Q7" s="47" t="s">
        <v>21</v>
      </c>
    </row>
    <row r="8" spans="1:17" s="35" customFormat="1" ht="47.25" customHeight="1">
      <c r="A8" s="22" t="s">
        <v>7</v>
      </c>
      <c r="B8" s="24" t="s">
        <v>33</v>
      </c>
      <c r="C8" s="31" t="s">
        <v>42</v>
      </c>
      <c r="D8" s="39"/>
      <c r="E8" s="39"/>
      <c r="F8" s="30">
        <f t="shared" si="0"/>
        <v>0</v>
      </c>
      <c r="G8" s="7" t="e">
        <f t="shared" si="1"/>
        <v>#DIV/0!</v>
      </c>
      <c r="H8" s="7"/>
      <c r="I8" s="7"/>
      <c r="J8" s="7"/>
      <c r="K8" s="7"/>
      <c r="L8" s="26">
        <f t="shared" si="3"/>
        <v>0</v>
      </c>
      <c r="M8" s="26">
        <f>K8-E8</f>
        <v>0</v>
      </c>
      <c r="N8" s="26">
        <f t="shared" si="2"/>
        <v>0</v>
      </c>
      <c r="O8" s="26" t="e">
        <f t="shared" si="4"/>
        <v>#DIV/0!</v>
      </c>
      <c r="P8" s="27" t="s">
        <v>53</v>
      </c>
      <c r="Q8" s="37" t="s">
        <v>22</v>
      </c>
    </row>
    <row r="9" spans="1:17" s="35" customFormat="1" ht="48.75" customHeight="1">
      <c r="A9" s="32" t="s">
        <v>52</v>
      </c>
      <c r="B9" s="23"/>
      <c r="C9" s="31" t="s">
        <v>43</v>
      </c>
      <c r="D9" s="39"/>
      <c r="E9" s="39"/>
      <c r="F9" s="30">
        <f t="shared" si="0"/>
        <v>0</v>
      </c>
      <c r="G9" s="7" t="e">
        <f t="shared" si="1"/>
        <v>#DIV/0!</v>
      </c>
      <c r="H9" s="7"/>
      <c r="I9" s="7"/>
      <c r="J9" s="7"/>
      <c r="K9" s="7"/>
      <c r="L9" s="26">
        <f t="shared" si="3"/>
        <v>0</v>
      </c>
      <c r="M9" s="26">
        <f>K9-E9</f>
        <v>0</v>
      </c>
      <c r="N9" s="26">
        <f t="shared" si="2"/>
        <v>0</v>
      </c>
      <c r="O9" s="26" t="e">
        <f t="shared" si="4"/>
        <v>#DIV/0!</v>
      </c>
      <c r="P9" s="27"/>
      <c r="Q9" s="37" t="s">
        <v>22</v>
      </c>
    </row>
    <row r="10" spans="1:17" s="35" customFormat="1" ht="14.25">
      <c r="A10" s="22"/>
      <c r="B10" s="23" t="s">
        <v>44</v>
      </c>
      <c r="C10" s="31" t="s">
        <v>46</v>
      </c>
      <c r="D10" s="39">
        <v>0.5</v>
      </c>
      <c r="E10" s="39">
        <v>3510</v>
      </c>
      <c r="F10" s="30">
        <f t="shared" si="0"/>
        <v>3509.5</v>
      </c>
      <c r="G10" s="7">
        <f t="shared" si="1"/>
        <v>7020</v>
      </c>
      <c r="H10" s="11">
        <v>0.5</v>
      </c>
      <c r="I10" s="7"/>
      <c r="J10" s="12">
        <v>3794</v>
      </c>
      <c r="K10" s="12">
        <v>4029</v>
      </c>
      <c r="L10" s="26">
        <f t="shared" si="3"/>
        <v>235</v>
      </c>
      <c r="M10" s="26">
        <v>0</v>
      </c>
      <c r="N10" s="26">
        <f t="shared" si="2"/>
        <v>-235</v>
      </c>
      <c r="O10" s="26">
        <f t="shared" si="4"/>
        <v>106.1939905113337</v>
      </c>
      <c r="P10" s="27"/>
      <c r="Q10" s="37" t="s">
        <v>23</v>
      </c>
    </row>
    <row r="11" spans="1:17" s="35" customFormat="1" ht="14.25">
      <c r="A11" s="22"/>
      <c r="B11" s="23" t="s">
        <v>45</v>
      </c>
      <c r="C11" s="31" t="s">
        <v>48</v>
      </c>
      <c r="D11" s="39">
        <v>0.3</v>
      </c>
      <c r="E11" s="39">
        <v>3726</v>
      </c>
      <c r="F11" s="30">
        <f t="shared" si="0"/>
        <v>3725.7</v>
      </c>
      <c r="G11" s="7">
        <f t="shared" si="1"/>
        <v>12420</v>
      </c>
      <c r="H11" s="11">
        <v>0.3</v>
      </c>
      <c r="I11" s="7"/>
      <c r="J11" s="12">
        <v>4027</v>
      </c>
      <c r="K11" s="12">
        <v>4277</v>
      </c>
      <c r="L11" s="26">
        <f t="shared" si="3"/>
        <v>250</v>
      </c>
      <c r="M11" s="26">
        <v>0</v>
      </c>
      <c r="N11" s="26">
        <f t="shared" si="2"/>
        <v>-250</v>
      </c>
      <c r="O11" s="26">
        <f t="shared" si="4"/>
        <v>106.20809535634467</v>
      </c>
      <c r="P11" s="27"/>
      <c r="Q11" s="37" t="s">
        <v>24</v>
      </c>
    </row>
    <row r="12" spans="1:17" s="35" customFormat="1" ht="14.25">
      <c r="A12" s="22"/>
      <c r="B12" s="23" t="s">
        <v>47</v>
      </c>
      <c r="C12" s="31" t="s">
        <v>49</v>
      </c>
      <c r="D12" s="39">
        <v>0.5</v>
      </c>
      <c r="E12" s="39">
        <v>1080</v>
      </c>
      <c r="F12" s="30">
        <f t="shared" si="0"/>
        <v>1079.5</v>
      </c>
      <c r="G12" s="7">
        <f t="shared" si="1"/>
        <v>2160</v>
      </c>
      <c r="H12" s="11">
        <v>1</v>
      </c>
      <c r="I12" s="7"/>
      <c r="J12" s="12">
        <v>2335</v>
      </c>
      <c r="K12" s="12">
        <v>2479</v>
      </c>
      <c r="L12" s="26">
        <f t="shared" si="3"/>
        <v>144</v>
      </c>
      <c r="M12" s="26">
        <v>0</v>
      </c>
      <c r="N12" s="26">
        <f t="shared" si="2"/>
        <v>-144</v>
      </c>
      <c r="O12" s="26">
        <f t="shared" si="4"/>
        <v>106.16702355460386</v>
      </c>
      <c r="P12" s="27"/>
      <c r="Q12" s="37" t="s">
        <v>24</v>
      </c>
    </row>
    <row r="13" spans="1:17" s="35" customFormat="1" ht="42.75">
      <c r="A13" s="22" t="s">
        <v>51</v>
      </c>
      <c r="B13" s="23"/>
      <c r="C13" s="31" t="s">
        <v>50</v>
      </c>
      <c r="D13" s="39"/>
      <c r="E13" s="39"/>
      <c r="F13" s="30">
        <f t="shared" si="0"/>
        <v>0</v>
      </c>
      <c r="G13" s="7" t="e">
        <f t="shared" si="1"/>
        <v>#DIV/0!</v>
      </c>
      <c r="H13" s="7"/>
      <c r="I13" s="7"/>
      <c r="J13" s="7"/>
      <c r="K13" s="12"/>
      <c r="L13" s="26">
        <f t="shared" si="3"/>
        <v>0</v>
      </c>
      <c r="M13" s="26">
        <f>K13-E13</f>
        <v>0</v>
      </c>
      <c r="N13" s="26">
        <f t="shared" si="2"/>
        <v>0</v>
      </c>
      <c r="O13" s="26" t="e">
        <f t="shared" si="4"/>
        <v>#DIV/0!</v>
      </c>
      <c r="P13" s="27"/>
      <c r="Q13" s="38"/>
    </row>
    <row r="14" spans="1:17" s="35" customFormat="1" ht="14.25">
      <c r="A14" s="22"/>
      <c r="B14" s="23" t="s">
        <v>44</v>
      </c>
      <c r="C14" s="31" t="s">
        <v>46</v>
      </c>
      <c r="D14" s="40">
        <v>1</v>
      </c>
      <c r="E14" s="39">
        <v>7020</v>
      </c>
      <c r="F14" s="30">
        <f t="shared" si="0"/>
        <v>7019</v>
      </c>
      <c r="G14" s="7">
        <f t="shared" si="1"/>
        <v>7020</v>
      </c>
      <c r="H14" s="11">
        <v>1</v>
      </c>
      <c r="I14" s="7"/>
      <c r="J14" s="12">
        <v>7588</v>
      </c>
      <c r="K14" s="12">
        <v>8058</v>
      </c>
      <c r="L14" s="26">
        <f t="shared" si="3"/>
        <v>470</v>
      </c>
      <c r="M14" s="26">
        <v>0</v>
      </c>
      <c r="N14" s="26">
        <f t="shared" si="2"/>
        <v>-470</v>
      </c>
      <c r="O14" s="26">
        <f t="shared" si="4"/>
        <v>106.1939905113337</v>
      </c>
      <c r="P14" s="27"/>
      <c r="Q14" s="37" t="s">
        <v>25</v>
      </c>
    </row>
    <row r="15" spans="1:17" s="35" customFormat="1" ht="14.25">
      <c r="A15" s="22"/>
      <c r="B15" s="23" t="s">
        <v>45</v>
      </c>
      <c r="C15" s="31" t="s">
        <v>48</v>
      </c>
      <c r="D15" s="39">
        <v>0.5</v>
      </c>
      <c r="E15" s="39">
        <v>6210</v>
      </c>
      <c r="F15" s="30">
        <f t="shared" si="0"/>
        <v>6209.5</v>
      </c>
      <c r="G15" s="7">
        <f t="shared" si="1"/>
        <v>12420</v>
      </c>
      <c r="H15" s="11">
        <v>0.7</v>
      </c>
      <c r="I15" s="7"/>
      <c r="J15" s="12">
        <v>9398</v>
      </c>
      <c r="K15" s="12">
        <v>9980</v>
      </c>
      <c r="L15" s="26">
        <f t="shared" si="3"/>
        <v>582</v>
      </c>
      <c r="M15" s="26">
        <v>0</v>
      </c>
      <c r="N15" s="26">
        <f t="shared" si="2"/>
        <v>-582</v>
      </c>
      <c r="O15" s="26">
        <f t="shared" si="4"/>
        <v>106.19280698020856</v>
      </c>
      <c r="P15" s="27"/>
      <c r="Q15" s="37" t="s">
        <v>26</v>
      </c>
    </row>
    <row r="16" spans="1:17" s="35" customFormat="1" ht="19.5" customHeight="1">
      <c r="A16" s="22"/>
      <c r="B16" s="23" t="s">
        <v>47</v>
      </c>
      <c r="C16" s="31" t="s">
        <v>49</v>
      </c>
      <c r="D16" s="40">
        <v>1</v>
      </c>
      <c r="E16" s="39">
        <v>2160</v>
      </c>
      <c r="F16" s="30">
        <f t="shared" si="0"/>
        <v>2159</v>
      </c>
      <c r="G16" s="7">
        <f t="shared" si="1"/>
        <v>2160</v>
      </c>
      <c r="H16" s="11">
        <v>1</v>
      </c>
      <c r="I16" s="7"/>
      <c r="J16" s="12">
        <v>2335</v>
      </c>
      <c r="K16" s="12">
        <v>2479</v>
      </c>
      <c r="L16" s="26">
        <f t="shared" si="3"/>
        <v>144</v>
      </c>
      <c r="M16" s="26">
        <v>0</v>
      </c>
      <c r="N16" s="26">
        <f t="shared" si="2"/>
        <v>-144</v>
      </c>
      <c r="O16" s="26">
        <f t="shared" si="4"/>
        <v>106.16702355460386</v>
      </c>
      <c r="P16" s="27"/>
      <c r="Q16" s="37" t="s">
        <v>28</v>
      </c>
    </row>
    <row r="17" spans="1:17" s="61" customFormat="1" ht="19.5" customHeight="1">
      <c r="A17" s="51"/>
      <c r="B17" s="52"/>
      <c r="C17" s="53"/>
      <c r="D17" s="54"/>
      <c r="E17" s="52"/>
      <c r="F17" s="52"/>
      <c r="G17" s="55"/>
      <c r="H17" s="56"/>
      <c r="I17" s="55"/>
      <c r="J17" s="57"/>
      <c r="K17" s="57"/>
      <c r="L17" s="58"/>
      <c r="M17" s="58"/>
      <c r="N17" s="58"/>
      <c r="O17" s="26" t="e">
        <f t="shared" si="4"/>
        <v>#DIV/0!</v>
      </c>
      <c r="P17" s="59"/>
      <c r="Q17" s="60"/>
    </row>
    <row r="18" spans="1:17" s="35" customFormat="1" ht="42" customHeight="1">
      <c r="A18" s="22"/>
      <c r="B18" s="27" t="s">
        <v>57</v>
      </c>
      <c r="C18" s="4" t="s">
        <v>11</v>
      </c>
      <c r="D18" s="29"/>
      <c r="E18" s="29"/>
      <c r="F18" s="30">
        <f t="shared" si="0"/>
        <v>0</v>
      </c>
      <c r="G18" s="7" t="e">
        <f t="shared" si="1"/>
        <v>#DIV/0!</v>
      </c>
      <c r="H18" s="7"/>
      <c r="I18" s="7"/>
      <c r="J18" s="12">
        <v>11978</v>
      </c>
      <c r="K18" s="12">
        <v>12720</v>
      </c>
      <c r="L18" s="26">
        <f t="shared" si="3"/>
        <v>742</v>
      </c>
      <c r="M18" s="26">
        <f>E18/3</f>
        <v>0</v>
      </c>
      <c r="N18" s="26">
        <f t="shared" si="2"/>
        <v>-742</v>
      </c>
      <c r="O18" s="26">
        <f t="shared" si="4"/>
        <v>106.19469026548674</v>
      </c>
      <c r="P18" s="3" t="s">
        <v>27</v>
      </c>
      <c r="Q18" s="37" t="s">
        <v>28</v>
      </c>
    </row>
    <row r="19" spans="1:17" s="35" customFormat="1" ht="44.25" customHeight="1">
      <c r="A19" s="22"/>
      <c r="B19" s="33"/>
      <c r="C19" s="4" t="s">
        <v>13</v>
      </c>
      <c r="D19" s="25"/>
      <c r="E19" s="25"/>
      <c r="F19" s="23">
        <f t="shared" si="0"/>
        <v>0</v>
      </c>
      <c r="G19" s="7" t="e">
        <f t="shared" si="1"/>
        <v>#DIV/0!</v>
      </c>
      <c r="H19" s="7"/>
      <c r="I19" s="7"/>
      <c r="J19" s="12">
        <v>10913</v>
      </c>
      <c r="K19" s="12">
        <v>11590</v>
      </c>
      <c r="L19" s="26">
        <f t="shared" si="3"/>
        <v>677</v>
      </c>
      <c r="M19" s="26">
        <f>E19/3</f>
        <v>0</v>
      </c>
      <c r="N19" s="26">
        <f t="shared" si="2"/>
        <v>-677</v>
      </c>
      <c r="O19" s="26">
        <f t="shared" si="4"/>
        <v>106.2036103729497</v>
      </c>
      <c r="P19" s="3" t="s">
        <v>14</v>
      </c>
      <c r="Q19" s="37" t="s">
        <v>30</v>
      </c>
    </row>
    <row r="20" spans="1:17" s="61" customFormat="1" ht="16.5" customHeight="1">
      <c r="A20" s="51"/>
      <c r="B20" s="59"/>
      <c r="C20" s="53"/>
      <c r="D20" s="52"/>
      <c r="E20" s="52"/>
      <c r="F20" s="52">
        <f t="shared" si="0"/>
        <v>0</v>
      </c>
      <c r="G20" s="55" t="e">
        <f t="shared" si="1"/>
        <v>#DIV/0!</v>
      </c>
      <c r="H20" s="55"/>
      <c r="I20" s="55"/>
      <c r="J20" s="55"/>
      <c r="K20" s="55"/>
      <c r="L20" s="58">
        <f t="shared" si="3"/>
        <v>0</v>
      </c>
      <c r="M20" s="58">
        <f>E20/3</f>
        <v>0</v>
      </c>
      <c r="N20" s="58">
        <f t="shared" si="2"/>
        <v>0</v>
      </c>
      <c r="O20" s="26" t="e">
        <f t="shared" si="4"/>
        <v>#DIV/0!</v>
      </c>
      <c r="P20" s="59"/>
      <c r="Q20" s="60" t="s">
        <v>32</v>
      </c>
    </row>
    <row r="21" spans="1:17" s="35" customFormat="1" ht="66.75" customHeight="1">
      <c r="A21" s="22"/>
      <c r="B21" s="5" t="s">
        <v>15</v>
      </c>
      <c r="C21" s="34"/>
      <c r="D21" s="25"/>
      <c r="E21" s="25"/>
      <c r="F21" s="23">
        <f t="shared" si="0"/>
        <v>0</v>
      </c>
      <c r="G21" s="7" t="e">
        <f t="shared" si="1"/>
        <v>#DIV/0!</v>
      </c>
      <c r="H21" s="7"/>
      <c r="I21" s="7"/>
      <c r="J21" s="12">
        <v>12142</v>
      </c>
      <c r="K21" s="12">
        <v>12894</v>
      </c>
      <c r="L21" s="26">
        <f t="shared" si="3"/>
        <v>752</v>
      </c>
      <c r="M21" s="26">
        <f>E21/3</f>
        <v>0</v>
      </c>
      <c r="N21" s="26">
        <f t="shared" si="2"/>
        <v>-752</v>
      </c>
      <c r="O21" s="26">
        <f t="shared" si="4"/>
        <v>106.19337835611927</v>
      </c>
      <c r="P21" s="3" t="s">
        <v>29</v>
      </c>
      <c r="Q21" s="37" t="s">
        <v>28</v>
      </c>
    </row>
    <row r="22" spans="2:16" s="35" customFormat="1" ht="78" customHeight="1">
      <c r="B22" s="147" t="s">
        <v>54</v>
      </c>
      <c r="C22" s="147"/>
      <c r="D22" s="147"/>
      <c r="E22" s="147"/>
      <c r="F22" s="13"/>
      <c r="G22" s="13"/>
      <c r="H22" s="13"/>
      <c r="I22" s="13"/>
      <c r="J22" s="13"/>
      <c r="K22" s="13"/>
      <c r="L22" s="13" t="s">
        <v>34</v>
      </c>
      <c r="M22" s="13"/>
      <c r="N22" s="13"/>
      <c r="O22" s="13"/>
      <c r="P22" s="13"/>
    </row>
    <row r="23" spans="2:1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8"/>
      <c r="N23" s="8"/>
      <c r="O23" s="8"/>
      <c r="P23" s="1"/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8"/>
      <c r="N24" s="8"/>
      <c r="O24" s="8"/>
      <c r="P24" s="1"/>
    </row>
  </sheetData>
  <mergeCells count="14">
    <mergeCell ref="Q2:Q3"/>
    <mergeCell ref="G2:G3"/>
    <mergeCell ref="P2:P3"/>
    <mergeCell ref="B22:E22"/>
    <mergeCell ref="H2:I2"/>
    <mergeCell ref="J2:K2"/>
    <mergeCell ref="A2:A3"/>
    <mergeCell ref="A1:P1"/>
    <mergeCell ref="L2:M2"/>
    <mergeCell ref="N2:N3"/>
    <mergeCell ref="D2:E2"/>
    <mergeCell ref="B2:B3"/>
    <mergeCell ref="C2:C3"/>
    <mergeCell ref="F2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17.75390625" style="0" customWidth="1"/>
    <col min="4" max="4" width="6.25390625" style="0" customWidth="1"/>
    <col min="5" max="5" width="10.125" style="0" customWidth="1"/>
    <col min="6" max="6" width="10.625" style="0" hidden="1" customWidth="1"/>
    <col min="7" max="7" width="1.12109375" style="0" hidden="1" customWidth="1"/>
    <col min="8" max="8" width="7.125" style="0" hidden="1" customWidth="1"/>
    <col min="9" max="9" width="8.625" style="0" customWidth="1"/>
    <col min="10" max="10" width="11.625" style="0" customWidth="1"/>
    <col min="11" max="11" width="11.625" style="0" hidden="1" customWidth="1"/>
    <col min="12" max="12" width="12.75390625" style="0" customWidth="1"/>
    <col min="13" max="13" width="9.625" style="9" hidden="1" customWidth="1"/>
    <col min="14" max="14" width="13.75390625" style="9" hidden="1" customWidth="1"/>
    <col min="15" max="15" width="18.125" style="0" customWidth="1"/>
    <col min="16" max="16" width="15.625" style="0" hidden="1" customWidth="1"/>
  </cols>
  <sheetData>
    <row r="1" spans="1:15" s="35" customFormat="1" ht="14.25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s="35" customFormat="1" ht="1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s="35" customFormat="1" ht="63.75" customHeight="1">
      <c r="A3" s="135" t="s">
        <v>3</v>
      </c>
      <c r="B3" s="160" t="s">
        <v>40</v>
      </c>
      <c r="C3" s="160" t="s">
        <v>0</v>
      </c>
      <c r="D3" s="164" t="s">
        <v>93</v>
      </c>
      <c r="E3" s="134"/>
      <c r="F3" s="160" t="s">
        <v>6</v>
      </c>
      <c r="G3" s="160" t="s">
        <v>10</v>
      </c>
      <c r="H3" s="162" t="s">
        <v>80</v>
      </c>
      <c r="I3" s="163"/>
      <c r="J3" s="164" t="s">
        <v>94</v>
      </c>
      <c r="K3" s="134"/>
      <c r="L3" s="164" t="s">
        <v>38</v>
      </c>
      <c r="M3" s="134"/>
      <c r="N3" s="160" t="s">
        <v>12</v>
      </c>
      <c r="O3" s="160" t="s">
        <v>1</v>
      </c>
      <c r="P3" s="145" t="s">
        <v>16</v>
      </c>
    </row>
    <row r="4" spans="1:16" s="35" customFormat="1" ht="26.25" thickBot="1">
      <c r="A4" s="136"/>
      <c r="B4" s="161"/>
      <c r="C4" s="161"/>
      <c r="D4" s="74" t="s">
        <v>35</v>
      </c>
      <c r="E4" s="75" t="s">
        <v>78</v>
      </c>
      <c r="F4" s="161"/>
      <c r="G4" s="161"/>
      <c r="H4" s="74" t="s">
        <v>35</v>
      </c>
      <c r="I4" s="74" t="s">
        <v>35</v>
      </c>
      <c r="J4" s="74" t="s">
        <v>86</v>
      </c>
      <c r="K4" s="74">
        <v>2</v>
      </c>
      <c r="L4" s="74" t="s">
        <v>86</v>
      </c>
      <c r="M4" s="74">
        <v>2</v>
      </c>
      <c r="N4" s="161"/>
      <c r="O4" s="161"/>
      <c r="P4" s="146"/>
    </row>
    <row r="5" spans="1:16" s="35" customFormat="1" ht="64.5" customHeight="1" hidden="1" thickBot="1">
      <c r="A5" s="132" t="s">
        <v>2</v>
      </c>
      <c r="B5" s="77"/>
      <c r="C5" s="78"/>
      <c r="D5" s="79"/>
      <c r="E5" s="79"/>
      <c r="F5" s="80">
        <f aca="true" t="shared" si="0" ref="F5:F21">E5-D5</f>
        <v>0</v>
      </c>
      <c r="G5" s="81" t="e">
        <f aca="true" t="shared" si="1" ref="G5:G21">E5/D5</f>
        <v>#DIV/0!</v>
      </c>
      <c r="H5" s="82"/>
      <c r="I5" s="82"/>
      <c r="J5" s="82"/>
      <c r="K5" s="82"/>
      <c r="L5" s="83">
        <f>D5/3</f>
        <v>0</v>
      </c>
      <c r="M5" s="83">
        <f>E5/3</f>
        <v>0</v>
      </c>
      <c r="N5" s="83">
        <f aca="true" t="shared" si="2" ref="N5:N21">M5-L5</f>
        <v>0</v>
      </c>
      <c r="O5" s="84" t="s">
        <v>19</v>
      </c>
      <c r="P5" s="36" t="s">
        <v>17</v>
      </c>
    </row>
    <row r="6" spans="1:16" s="35" customFormat="1" ht="69.75" customHeight="1" hidden="1">
      <c r="A6" s="133"/>
      <c r="B6" s="87"/>
      <c r="C6" s="88" t="s">
        <v>4</v>
      </c>
      <c r="D6" s="89">
        <v>2338</v>
      </c>
      <c r="E6" s="89">
        <v>3028</v>
      </c>
      <c r="F6" s="87">
        <f t="shared" si="0"/>
        <v>690</v>
      </c>
      <c r="G6" s="90">
        <f t="shared" si="1"/>
        <v>1.2951240376390076</v>
      </c>
      <c r="H6" s="90"/>
      <c r="I6" s="90"/>
      <c r="J6" s="90"/>
      <c r="K6" s="90"/>
      <c r="L6" s="91">
        <f>D6/3</f>
        <v>779.3333333333334</v>
      </c>
      <c r="M6" s="91">
        <f>E6/3</f>
        <v>1009.3333333333334</v>
      </c>
      <c r="N6" s="91">
        <f t="shared" si="2"/>
        <v>230</v>
      </c>
      <c r="O6" s="3" t="s">
        <v>8</v>
      </c>
      <c r="P6" s="37" t="s">
        <v>18</v>
      </c>
    </row>
    <row r="7" spans="1:16" s="35" customFormat="1" ht="57.75" customHeight="1">
      <c r="A7" s="86" t="s">
        <v>2</v>
      </c>
      <c r="B7" s="113" t="s">
        <v>88</v>
      </c>
      <c r="C7" s="113" t="s">
        <v>41</v>
      </c>
      <c r="D7" s="114" t="s">
        <v>95</v>
      </c>
      <c r="E7" s="114" t="s">
        <v>96</v>
      </c>
      <c r="F7" s="115" t="e">
        <f t="shared" si="0"/>
        <v>#VALUE!</v>
      </c>
      <c r="G7" s="116" t="e">
        <f t="shared" si="1"/>
        <v>#VALUE!</v>
      </c>
      <c r="H7" s="117">
        <v>0.9</v>
      </c>
      <c r="I7" s="117" t="s">
        <v>99</v>
      </c>
      <c r="J7" s="118" t="s">
        <v>97</v>
      </c>
      <c r="K7" s="118">
        <v>4398</v>
      </c>
      <c r="L7" s="118" t="s">
        <v>98</v>
      </c>
      <c r="M7" s="91" t="e">
        <f>K7-E7</f>
        <v>#VALUE!</v>
      </c>
      <c r="N7" s="91" t="e">
        <f t="shared" si="2"/>
        <v>#VALUE!</v>
      </c>
      <c r="O7" s="119" t="s">
        <v>92</v>
      </c>
      <c r="P7" s="37" t="s">
        <v>20</v>
      </c>
    </row>
    <row r="8" spans="1:16" s="48" customFormat="1" ht="38.25" hidden="1">
      <c r="A8" s="95" t="s">
        <v>7</v>
      </c>
      <c r="B8" s="96" t="s">
        <v>64</v>
      </c>
      <c r="C8" s="96" t="s">
        <v>57</v>
      </c>
      <c r="D8" s="97">
        <v>0.9</v>
      </c>
      <c r="E8" s="97">
        <v>18243</v>
      </c>
      <c r="F8" s="97">
        <f t="shared" si="0"/>
        <v>18242.1</v>
      </c>
      <c r="G8" s="98">
        <f t="shared" si="1"/>
        <v>20270</v>
      </c>
      <c r="H8" s="98"/>
      <c r="I8" s="120">
        <v>1</v>
      </c>
      <c r="J8" s="100">
        <v>20270</v>
      </c>
      <c r="K8" s="98"/>
      <c r="L8" s="101">
        <f>J8-E8</f>
        <v>2027</v>
      </c>
      <c r="M8" s="121">
        <f>K8-E8</f>
        <v>-18243</v>
      </c>
      <c r="N8" s="121">
        <f t="shared" si="2"/>
        <v>-20270</v>
      </c>
      <c r="O8" s="122" t="s">
        <v>65</v>
      </c>
      <c r="P8" s="47" t="s">
        <v>21</v>
      </c>
    </row>
    <row r="9" spans="1:16" s="35" customFormat="1" ht="42.75" customHeight="1">
      <c r="A9" s="86" t="s">
        <v>7</v>
      </c>
      <c r="B9" s="113" t="s">
        <v>89</v>
      </c>
      <c r="C9" s="123" t="s">
        <v>42</v>
      </c>
      <c r="D9" s="97"/>
      <c r="E9" s="97"/>
      <c r="F9" s="106">
        <f t="shared" si="0"/>
        <v>0</v>
      </c>
      <c r="G9" s="107" t="e">
        <f t="shared" si="1"/>
        <v>#DIV/0!</v>
      </c>
      <c r="H9" s="107"/>
      <c r="I9" s="107"/>
      <c r="J9" s="107"/>
      <c r="K9" s="107"/>
      <c r="L9" s="101">
        <f aca="true" t="shared" si="3" ref="L9:L17">J9-E9</f>
        <v>0</v>
      </c>
      <c r="M9" s="91">
        <f>K9-E9</f>
        <v>0</v>
      </c>
      <c r="N9" s="91">
        <f t="shared" si="2"/>
        <v>0</v>
      </c>
      <c r="O9" s="119" t="s">
        <v>53</v>
      </c>
      <c r="P9" s="37" t="s">
        <v>22</v>
      </c>
    </row>
    <row r="10" spans="1:16" s="35" customFormat="1" ht="38.25" customHeight="1">
      <c r="A10" s="151" t="s">
        <v>52</v>
      </c>
      <c r="B10" s="154"/>
      <c r="C10" s="123" t="s">
        <v>43</v>
      </c>
      <c r="D10" s="97"/>
      <c r="E10" s="97"/>
      <c r="F10" s="106">
        <f t="shared" si="0"/>
        <v>0</v>
      </c>
      <c r="G10" s="107" t="e">
        <f t="shared" si="1"/>
        <v>#DIV/0!</v>
      </c>
      <c r="H10" s="107"/>
      <c r="I10" s="107"/>
      <c r="J10" s="107"/>
      <c r="K10" s="107"/>
      <c r="L10" s="101">
        <f t="shared" si="3"/>
        <v>0</v>
      </c>
      <c r="M10" s="91">
        <f>K10-E10</f>
        <v>0</v>
      </c>
      <c r="N10" s="91">
        <f t="shared" si="2"/>
        <v>0</v>
      </c>
      <c r="O10" s="3"/>
      <c r="P10" s="37" t="s">
        <v>22</v>
      </c>
    </row>
    <row r="11" spans="1:16" s="35" customFormat="1" ht="14.25">
      <c r="A11" s="152"/>
      <c r="B11" s="155"/>
      <c r="C11" s="123" t="s">
        <v>60</v>
      </c>
      <c r="D11" s="97">
        <v>1</v>
      </c>
      <c r="E11" s="97">
        <v>4630</v>
      </c>
      <c r="F11" s="106">
        <f t="shared" si="0"/>
        <v>4629</v>
      </c>
      <c r="G11" s="107">
        <f t="shared" si="1"/>
        <v>4630</v>
      </c>
      <c r="H11" s="108">
        <v>1</v>
      </c>
      <c r="I11" s="108">
        <v>1</v>
      </c>
      <c r="J11" s="109">
        <v>4630</v>
      </c>
      <c r="K11" s="109">
        <v>4398</v>
      </c>
      <c r="L11" s="101">
        <f>J11-E11</f>
        <v>0</v>
      </c>
      <c r="M11" s="91">
        <f>K11-E11</f>
        <v>-232</v>
      </c>
      <c r="N11" s="91">
        <f t="shared" si="2"/>
        <v>-232</v>
      </c>
      <c r="O11" s="3"/>
      <c r="P11" s="37" t="s">
        <v>23</v>
      </c>
    </row>
    <row r="12" spans="1:16" s="35" customFormat="1" ht="14.25">
      <c r="A12" s="152"/>
      <c r="B12" s="155"/>
      <c r="C12" s="123" t="s">
        <v>61</v>
      </c>
      <c r="D12" s="97">
        <v>0.5</v>
      </c>
      <c r="E12" s="97">
        <v>6019</v>
      </c>
      <c r="F12" s="106">
        <f t="shared" si="0"/>
        <v>6018.5</v>
      </c>
      <c r="G12" s="107">
        <f t="shared" si="1"/>
        <v>12038</v>
      </c>
      <c r="H12" s="108">
        <v>0.7</v>
      </c>
      <c r="I12" s="108">
        <v>0.6</v>
      </c>
      <c r="J12" s="109">
        <v>7223</v>
      </c>
      <c r="K12" s="109">
        <v>11437</v>
      </c>
      <c r="L12" s="101">
        <f t="shared" si="3"/>
        <v>1204</v>
      </c>
      <c r="M12" s="91">
        <f aca="true" t="shared" si="4" ref="M12:M17">K12-E12</f>
        <v>5418</v>
      </c>
      <c r="N12" s="91">
        <f t="shared" si="2"/>
        <v>4214</v>
      </c>
      <c r="O12" s="3"/>
      <c r="P12" s="37" t="s">
        <v>24</v>
      </c>
    </row>
    <row r="13" spans="1:16" s="35" customFormat="1" ht="14.25">
      <c r="A13" s="153"/>
      <c r="B13" s="156"/>
      <c r="C13" s="123" t="s">
        <v>91</v>
      </c>
      <c r="D13" s="97">
        <v>0.3</v>
      </c>
      <c r="E13" s="97">
        <v>6390</v>
      </c>
      <c r="F13" s="106">
        <f t="shared" si="0"/>
        <v>6389.7</v>
      </c>
      <c r="G13" s="107">
        <f t="shared" si="1"/>
        <v>21300</v>
      </c>
      <c r="H13" s="108">
        <v>0.7</v>
      </c>
      <c r="I13" s="108">
        <v>0.4</v>
      </c>
      <c r="J13" s="109">
        <v>8520</v>
      </c>
      <c r="K13" s="109">
        <v>20235</v>
      </c>
      <c r="L13" s="101">
        <f t="shared" si="3"/>
        <v>2130</v>
      </c>
      <c r="M13" s="91">
        <f t="shared" si="4"/>
        <v>13845</v>
      </c>
      <c r="N13" s="91">
        <f t="shared" si="2"/>
        <v>11715</v>
      </c>
      <c r="O13" s="3"/>
      <c r="P13" s="37" t="s">
        <v>24</v>
      </c>
    </row>
    <row r="14" spans="1:16" s="35" customFormat="1" ht="25.5">
      <c r="A14" s="157" t="s">
        <v>51</v>
      </c>
      <c r="B14" s="154"/>
      <c r="C14" s="123" t="s">
        <v>50</v>
      </c>
      <c r="D14" s="97"/>
      <c r="E14" s="97"/>
      <c r="F14" s="106">
        <f t="shared" si="0"/>
        <v>0</v>
      </c>
      <c r="G14" s="107" t="e">
        <f t="shared" si="1"/>
        <v>#DIV/0!</v>
      </c>
      <c r="H14" s="107"/>
      <c r="I14" s="107"/>
      <c r="J14" s="107"/>
      <c r="K14" s="109"/>
      <c r="L14" s="101">
        <f t="shared" si="3"/>
        <v>0</v>
      </c>
      <c r="M14" s="91">
        <f t="shared" si="4"/>
        <v>0</v>
      </c>
      <c r="N14" s="91">
        <f t="shared" si="2"/>
        <v>0</v>
      </c>
      <c r="O14" s="3"/>
      <c r="P14" s="38"/>
    </row>
    <row r="15" spans="1:16" s="35" customFormat="1" ht="25.5">
      <c r="A15" s="158"/>
      <c r="B15" s="155"/>
      <c r="C15" s="123" t="s">
        <v>90</v>
      </c>
      <c r="D15" s="110">
        <v>1</v>
      </c>
      <c r="E15" s="97">
        <v>12039</v>
      </c>
      <c r="F15" s="106">
        <f t="shared" si="0"/>
        <v>12038</v>
      </c>
      <c r="G15" s="107">
        <f t="shared" si="1"/>
        <v>12039</v>
      </c>
      <c r="H15" s="108">
        <v>1</v>
      </c>
      <c r="I15" s="108">
        <v>1</v>
      </c>
      <c r="J15" s="109">
        <v>12039</v>
      </c>
      <c r="K15" s="109">
        <v>11437</v>
      </c>
      <c r="L15" s="101">
        <f t="shared" si="3"/>
        <v>0</v>
      </c>
      <c r="M15" s="91">
        <f t="shared" si="4"/>
        <v>-602</v>
      </c>
      <c r="N15" s="91">
        <f t="shared" si="2"/>
        <v>-602</v>
      </c>
      <c r="O15" s="3"/>
      <c r="P15" s="37" t="s">
        <v>25</v>
      </c>
    </row>
    <row r="16" spans="1:16" s="35" customFormat="1" ht="13.5" customHeight="1">
      <c r="A16" s="159"/>
      <c r="B16" s="156"/>
      <c r="C16" s="123" t="s">
        <v>62</v>
      </c>
      <c r="D16" s="97">
        <v>0.7</v>
      </c>
      <c r="E16" s="97">
        <v>14910</v>
      </c>
      <c r="F16" s="106">
        <f t="shared" si="0"/>
        <v>14909.3</v>
      </c>
      <c r="G16" s="107">
        <f t="shared" si="1"/>
        <v>21300</v>
      </c>
      <c r="H16" s="124">
        <v>0.85</v>
      </c>
      <c r="I16" s="108">
        <v>0.9</v>
      </c>
      <c r="J16" s="109">
        <v>19170</v>
      </c>
      <c r="K16" s="109">
        <v>20235</v>
      </c>
      <c r="L16" s="101">
        <f t="shared" si="3"/>
        <v>4260</v>
      </c>
      <c r="M16" s="91">
        <f t="shared" si="4"/>
        <v>5325</v>
      </c>
      <c r="N16" s="91">
        <f t="shared" si="2"/>
        <v>1065</v>
      </c>
      <c r="O16" s="3"/>
      <c r="P16" s="37" t="s">
        <v>26</v>
      </c>
    </row>
    <row r="17" spans="1:16" s="35" customFormat="1" ht="19.5" customHeight="1" hidden="1">
      <c r="A17" s="133"/>
      <c r="B17" s="87"/>
      <c r="C17" s="4"/>
      <c r="D17" s="110"/>
      <c r="E17" s="97"/>
      <c r="F17" s="106">
        <f t="shared" si="0"/>
        <v>0</v>
      </c>
      <c r="G17" s="107" t="e">
        <f t="shared" si="1"/>
        <v>#DIV/0!</v>
      </c>
      <c r="H17" s="108"/>
      <c r="I17" s="108"/>
      <c r="J17" s="109"/>
      <c r="K17" s="109"/>
      <c r="L17" s="101">
        <f t="shared" si="3"/>
        <v>0</v>
      </c>
      <c r="M17" s="91">
        <f t="shared" si="4"/>
        <v>0</v>
      </c>
      <c r="N17" s="91">
        <f t="shared" si="2"/>
        <v>0</v>
      </c>
      <c r="O17" s="3"/>
      <c r="P17" s="37" t="s">
        <v>28</v>
      </c>
    </row>
    <row r="18" spans="1:16" s="35" customFormat="1" ht="87" customHeight="1" hidden="1">
      <c r="A18" s="112"/>
      <c r="B18" s="87"/>
      <c r="C18" s="4"/>
      <c r="D18" s="125"/>
      <c r="E18" s="125"/>
      <c r="F18" s="126">
        <f t="shared" si="0"/>
        <v>0</v>
      </c>
      <c r="G18" s="90" t="e">
        <f t="shared" si="1"/>
        <v>#DIV/0!</v>
      </c>
      <c r="H18" s="90"/>
      <c r="I18" s="90"/>
      <c r="J18" s="90"/>
      <c r="K18" s="90"/>
      <c r="L18" s="91">
        <f aca="true" t="shared" si="5" ref="L18:M21">D18/3</f>
        <v>0</v>
      </c>
      <c r="M18" s="91">
        <f t="shared" si="5"/>
        <v>0</v>
      </c>
      <c r="N18" s="91">
        <f t="shared" si="2"/>
        <v>0</v>
      </c>
      <c r="O18" s="3"/>
      <c r="P18" s="37" t="s">
        <v>28</v>
      </c>
    </row>
    <row r="19" spans="1:16" s="35" customFormat="1" ht="87" customHeight="1" hidden="1">
      <c r="A19" s="112"/>
      <c r="B19" s="5"/>
      <c r="C19" s="88"/>
      <c r="D19" s="89"/>
      <c r="E19" s="89"/>
      <c r="F19" s="87">
        <f t="shared" si="0"/>
        <v>0</v>
      </c>
      <c r="G19" s="90" t="e">
        <f t="shared" si="1"/>
        <v>#DIV/0!</v>
      </c>
      <c r="H19" s="90"/>
      <c r="I19" s="90"/>
      <c r="J19" s="90"/>
      <c r="K19" s="90"/>
      <c r="L19" s="91">
        <f t="shared" si="5"/>
        <v>0</v>
      </c>
      <c r="M19" s="91">
        <f t="shared" si="5"/>
        <v>0</v>
      </c>
      <c r="N19" s="91">
        <f t="shared" si="2"/>
        <v>0</v>
      </c>
      <c r="O19" s="3"/>
      <c r="P19" s="37" t="s">
        <v>30</v>
      </c>
    </row>
    <row r="20" spans="1:16" s="35" customFormat="1" ht="87" customHeight="1" hidden="1">
      <c r="A20" s="112"/>
      <c r="B20" s="127"/>
      <c r="C20" s="88"/>
      <c r="D20" s="125"/>
      <c r="E20" s="125"/>
      <c r="F20" s="87">
        <f t="shared" si="0"/>
        <v>0</v>
      </c>
      <c r="G20" s="90" t="e">
        <f t="shared" si="1"/>
        <v>#DIV/0!</v>
      </c>
      <c r="H20" s="90"/>
      <c r="I20" s="90"/>
      <c r="J20" s="90"/>
      <c r="K20" s="90"/>
      <c r="L20" s="91">
        <f t="shared" si="5"/>
        <v>0</v>
      </c>
      <c r="M20" s="91">
        <f t="shared" si="5"/>
        <v>0</v>
      </c>
      <c r="N20" s="91">
        <f t="shared" si="2"/>
        <v>0</v>
      </c>
      <c r="O20" s="3"/>
      <c r="P20" s="37" t="s">
        <v>32</v>
      </c>
    </row>
    <row r="21" spans="1:16" s="35" customFormat="1" ht="87" customHeight="1" hidden="1">
      <c r="A21" s="112"/>
      <c r="B21" s="5"/>
      <c r="C21" s="128"/>
      <c r="D21" s="89"/>
      <c r="E21" s="89"/>
      <c r="F21" s="87">
        <f t="shared" si="0"/>
        <v>0</v>
      </c>
      <c r="G21" s="90" t="e">
        <f t="shared" si="1"/>
        <v>#DIV/0!</v>
      </c>
      <c r="H21" s="90"/>
      <c r="I21" s="90"/>
      <c r="J21" s="90"/>
      <c r="K21" s="90"/>
      <c r="L21" s="91">
        <f t="shared" si="5"/>
        <v>0</v>
      </c>
      <c r="M21" s="91">
        <f t="shared" si="5"/>
        <v>0</v>
      </c>
      <c r="N21" s="91">
        <f t="shared" si="2"/>
        <v>0</v>
      </c>
      <c r="O21" s="3"/>
      <c r="P21" s="37" t="s">
        <v>28</v>
      </c>
    </row>
    <row r="22" spans="1:16" s="130" customFormat="1" ht="17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29"/>
    </row>
    <row r="23" spans="1:15" s="35" customFormat="1" ht="13.5" customHeight="1">
      <c r="A23" s="72"/>
      <c r="B23" s="150" t="s">
        <v>83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2:15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8"/>
      <c r="N24" s="8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8"/>
      <c r="N25" s="8"/>
      <c r="O25" s="1"/>
    </row>
  </sheetData>
  <mergeCells count="18">
    <mergeCell ref="A3:A4"/>
    <mergeCell ref="A1:O1"/>
    <mergeCell ref="L3:M3"/>
    <mergeCell ref="N3:N4"/>
    <mergeCell ref="D3:E3"/>
    <mergeCell ref="B3:B4"/>
    <mergeCell ref="C3:C4"/>
    <mergeCell ref="F3:F4"/>
    <mergeCell ref="P3:P4"/>
    <mergeCell ref="G3:G4"/>
    <mergeCell ref="O3:O4"/>
    <mergeCell ref="H3:I3"/>
    <mergeCell ref="J3:K3"/>
    <mergeCell ref="B23:O23"/>
    <mergeCell ref="A10:A13"/>
    <mergeCell ref="B10:B13"/>
    <mergeCell ref="A14:A16"/>
    <mergeCell ref="B14:B16"/>
  </mergeCells>
  <printOptions/>
  <pageMargins left="0.7" right="0.2" top="0.87" bottom="0.984251968503937" header="0.24" footer="0.5118110236220472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3.75390625" style="0" customWidth="1"/>
    <col min="2" max="2" width="15.375" style="0" customWidth="1"/>
    <col min="3" max="3" width="14.25390625" style="0" customWidth="1"/>
    <col min="4" max="4" width="12.875" style="0" customWidth="1"/>
    <col min="5" max="5" width="7.875" style="0" customWidth="1"/>
    <col min="6" max="6" width="10.875" style="0" customWidth="1"/>
    <col min="7" max="7" width="10.625" style="0" hidden="1" customWidth="1"/>
    <col min="8" max="8" width="1.12109375" style="0" hidden="1" customWidth="1"/>
    <col min="9" max="9" width="7.125" style="0" hidden="1" customWidth="1"/>
    <col min="10" max="10" width="8.625" style="0" customWidth="1"/>
    <col min="11" max="11" width="11.625" style="0" customWidth="1"/>
    <col min="12" max="12" width="11.625" style="0" hidden="1" customWidth="1"/>
    <col min="13" max="13" width="11.625" style="0" customWidth="1"/>
    <col min="14" max="14" width="9.625" style="9" hidden="1" customWidth="1"/>
    <col min="15" max="15" width="13.75390625" style="9" hidden="1" customWidth="1"/>
    <col min="16" max="16" width="14.625" style="0" customWidth="1"/>
    <col min="17" max="17" width="15.625" style="0" hidden="1" customWidth="1"/>
  </cols>
  <sheetData>
    <row r="1" spans="1:16" s="35" customFormat="1" ht="14.25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35" customFormat="1" ht="1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s="72" customFormat="1" ht="75" customHeight="1">
      <c r="A3" s="174" t="s">
        <v>3</v>
      </c>
      <c r="B3" s="160" t="s">
        <v>40</v>
      </c>
      <c r="C3" s="160" t="s">
        <v>0</v>
      </c>
      <c r="D3" s="71"/>
      <c r="E3" s="164" t="s">
        <v>79</v>
      </c>
      <c r="F3" s="134"/>
      <c r="G3" s="160" t="s">
        <v>6</v>
      </c>
      <c r="H3" s="160" t="s">
        <v>10</v>
      </c>
      <c r="I3" s="162" t="s">
        <v>80</v>
      </c>
      <c r="J3" s="163"/>
      <c r="K3" s="164" t="s">
        <v>81</v>
      </c>
      <c r="L3" s="134"/>
      <c r="M3" s="164" t="s">
        <v>82</v>
      </c>
      <c r="N3" s="134"/>
      <c r="O3" s="160" t="s">
        <v>12</v>
      </c>
      <c r="P3" s="160" t="s">
        <v>1</v>
      </c>
      <c r="Q3" s="166" t="s">
        <v>16</v>
      </c>
    </row>
    <row r="4" spans="1:17" s="72" customFormat="1" ht="26.25" thickBot="1">
      <c r="A4" s="175"/>
      <c r="B4" s="161"/>
      <c r="C4" s="161"/>
      <c r="D4" s="73"/>
      <c r="E4" s="74" t="s">
        <v>67</v>
      </c>
      <c r="F4" s="75" t="s">
        <v>78</v>
      </c>
      <c r="G4" s="161"/>
      <c r="H4" s="161"/>
      <c r="I4" s="74" t="s">
        <v>35</v>
      </c>
      <c r="J4" s="74" t="s">
        <v>35</v>
      </c>
      <c r="K4" s="74" t="s">
        <v>86</v>
      </c>
      <c r="L4" s="74">
        <v>2</v>
      </c>
      <c r="M4" s="74" t="s">
        <v>86</v>
      </c>
      <c r="N4" s="74">
        <v>2</v>
      </c>
      <c r="O4" s="161"/>
      <c r="P4" s="161"/>
      <c r="Q4" s="167"/>
    </row>
    <row r="5" spans="1:17" s="72" customFormat="1" ht="64.5" customHeight="1" hidden="1" thickBot="1">
      <c r="A5" s="76" t="s">
        <v>2</v>
      </c>
      <c r="B5" s="77"/>
      <c r="C5" s="78"/>
      <c r="D5" s="78"/>
      <c r="E5" s="79"/>
      <c r="F5" s="79"/>
      <c r="G5" s="80">
        <f aca="true" t="shared" si="0" ref="G5:G21">F5-E5</f>
        <v>0</v>
      </c>
      <c r="H5" s="81" t="e">
        <f aca="true" t="shared" si="1" ref="H5:H21">F5/E5</f>
        <v>#DIV/0!</v>
      </c>
      <c r="I5" s="82"/>
      <c r="J5" s="82"/>
      <c r="K5" s="82"/>
      <c r="L5" s="82"/>
      <c r="M5" s="83">
        <f>E5/3</f>
        <v>0</v>
      </c>
      <c r="N5" s="83">
        <f>F5/3</f>
        <v>0</v>
      </c>
      <c r="O5" s="83">
        <f aca="true" t="shared" si="2" ref="O5:O21">N5-M5</f>
        <v>0</v>
      </c>
      <c r="P5" s="84" t="s">
        <v>19</v>
      </c>
      <c r="Q5" s="85" t="s">
        <v>17</v>
      </c>
    </row>
    <row r="6" spans="1:17" s="72" customFormat="1" ht="69.75" customHeight="1" hidden="1">
      <c r="A6" s="86"/>
      <c r="B6" s="87"/>
      <c r="C6" s="88" t="s">
        <v>4</v>
      </c>
      <c r="D6" s="88"/>
      <c r="E6" s="89">
        <v>2338</v>
      </c>
      <c r="F6" s="89">
        <v>3028</v>
      </c>
      <c r="G6" s="87">
        <f t="shared" si="0"/>
        <v>690</v>
      </c>
      <c r="H6" s="90">
        <f t="shared" si="1"/>
        <v>1.2951240376390076</v>
      </c>
      <c r="I6" s="90"/>
      <c r="J6" s="90"/>
      <c r="K6" s="90"/>
      <c r="L6" s="90"/>
      <c r="M6" s="91">
        <f>E6/3</f>
        <v>779.3333333333334</v>
      </c>
      <c r="N6" s="91">
        <f>F6/3</f>
        <v>1009.3333333333334</v>
      </c>
      <c r="O6" s="91">
        <f t="shared" si="2"/>
        <v>230</v>
      </c>
      <c r="P6" s="3" t="s">
        <v>8</v>
      </c>
      <c r="Q6" s="92" t="s">
        <v>18</v>
      </c>
    </row>
    <row r="7" spans="1:17" s="72" customFormat="1" ht="86.25" customHeight="1" hidden="1">
      <c r="A7" s="86" t="s">
        <v>2</v>
      </c>
      <c r="B7" s="88" t="s">
        <v>5</v>
      </c>
      <c r="C7" s="88" t="s">
        <v>41</v>
      </c>
      <c r="D7" s="88"/>
      <c r="E7" s="93">
        <v>0.8</v>
      </c>
      <c r="F7" s="93">
        <v>3519</v>
      </c>
      <c r="G7" s="87">
        <f t="shared" si="0"/>
        <v>3518.2</v>
      </c>
      <c r="H7" s="90">
        <f t="shared" si="1"/>
        <v>4398.75</v>
      </c>
      <c r="I7" s="94">
        <v>0.9</v>
      </c>
      <c r="J7" s="94">
        <v>1</v>
      </c>
      <c r="K7" s="91">
        <v>3959</v>
      </c>
      <c r="L7" s="91">
        <v>4398</v>
      </c>
      <c r="M7" s="91">
        <f aca="true" t="shared" si="3" ref="M7:M13">K7-F7</f>
        <v>440</v>
      </c>
      <c r="N7" s="91">
        <f aca="true" t="shared" si="4" ref="N7:N13">L7-F7</f>
        <v>879</v>
      </c>
      <c r="O7" s="91">
        <f t="shared" si="2"/>
        <v>439</v>
      </c>
      <c r="P7" s="3" t="s">
        <v>59</v>
      </c>
      <c r="Q7" s="92" t="s">
        <v>20</v>
      </c>
    </row>
    <row r="8" spans="1:17" s="105" customFormat="1" ht="46.5" customHeight="1">
      <c r="A8" s="95" t="s">
        <v>7</v>
      </c>
      <c r="B8" s="96" t="s">
        <v>85</v>
      </c>
      <c r="C8" s="96" t="s">
        <v>66</v>
      </c>
      <c r="D8" s="4" t="s">
        <v>68</v>
      </c>
      <c r="E8" s="97">
        <v>0.12</v>
      </c>
      <c r="F8" s="97">
        <v>878</v>
      </c>
      <c r="G8" s="97">
        <f t="shared" si="0"/>
        <v>877.88</v>
      </c>
      <c r="H8" s="98">
        <f t="shared" si="1"/>
        <v>7316.666666666667</v>
      </c>
      <c r="I8" s="98"/>
      <c r="J8" s="99">
        <v>0.12</v>
      </c>
      <c r="K8" s="100">
        <v>878</v>
      </c>
      <c r="L8" s="98"/>
      <c r="M8" s="101">
        <f t="shared" si="3"/>
        <v>0</v>
      </c>
      <c r="N8" s="102">
        <f t="shared" si="4"/>
        <v>-878</v>
      </c>
      <c r="O8" s="102">
        <f t="shared" si="2"/>
        <v>-878</v>
      </c>
      <c r="P8" s="103" t="s">
        <v>74</v>
      </c>
      <c r="Q8" s="104" t="s">
        <v>21</v>
      </c>
    </row>
    <row r="9" spans="1:17" s="72" customFormat="1" ht="18" customHeight="1">
      <c r="A9" s="157" t="s">
        <v>31</v>
      </c>
      <c r="B9" s="171"/>
      <c r="C9" s="168" t="s">
        <v>84</v>
      </c>
      <c r="D9" s="4" t="s">
        <v>69</v>
      </c>
      <c r="E9" s="97">
        <v>0.25</v>
      </c>
      <c r="F9" s="97">
        <v>1844</v>
      </c>
      <c r="G9" s="106">
        <f t="shared" si="0"/>
        <v>1843.75</v>
      </c>
      <c r="H9" s="107">
        <f t="shared" si="1"/>
        <v>7376</v>
      </c>
      <c r="I9" s="107"/>
      <c r="J9" s="108">
        <v>0.4</v>
      </c>
      <c r="K9" s="109">
        <v>2956</v>
      </c>
      <c r="L9" s="107"/>
      <c r="M9" s="101">
        <f t="shared" si="3"/>
        <v>1112</v>
      </c>
      <c r="N9" s="101">
        <f t="shared" si="4"/>
        <v>-1844</v>
      </c>
      <c r="O9" s="101">
        <f t="shared" si="2"/>
        <v>-2956</v>
      </c>
      <c r="P9" s="103" t="s">
        <v>75</v>
      </c>
      <c r="Q9" s="92" t="s">
        <v>22</v>
      </c>
    </row>
    <row r="10" spans="1:17" s="72" customFormat="1" ht="18" customHeight="1">
      <c r="A10" s="158"/>
      <c r="B10" s="172"/>
      <c r="C10" s="169"/>
      <c r="D10" s="4" t="s">
        <v>70</v>
      </c>
      <c r="E10" s="97">
        <v>0.45</v>
      </c>
      <c r="F10" s="97">
        <v>3322</v>
      </c>
      <c r="G10" s="106">
        <f t="shared" si="0"/>
        <v>3321.55</v>
      </c>
      <c r="H10" s="107">
        <f t="shared" si="1"/>
        <v>7382.222222222222</v>
      </c>
      <c r="I10" s="107"/>
      <c r="J10" s="108">
        <v>0.6</v>
      </c>
      <c r="K10" s="109">
        <v>4434</v>
      </c>
      <c r="L10" s="107"/>
      <c r="M10" s="101">
        <f t="shared" si="3"/>
        <v>1112</v>
      </c>
      <c r="N10" s="101">
        <f t="shared" si="4"/>
        <v>-3322</v>
      </c>
      <c r="O10" s="101">
        <f t="shared" si="2"/>
        <v>-4434</v>
      </c>
      <c r="P10" s="103" t="s">
        <v>76</v>
      </c>
      <c r="Q10" s="92" t="s">
        <v>22</v>
      </c>
    </row>
    <row r="11" spans="1:17" s="72" customFormat="1" ht="14.25" customHeight="1">
      <c r="A11" s="158"/>
      <c r="B11" s="172"/>
      <c r="C11" s="169"/>
      <c r="D11" s="4" t="s">
        <v>71</v>
      </c>
      <c r="E11" s="97">
        <v>0.55</v>
      </c>
      <c r="F11" s="97"/>
      <c r="G11" s="106">
        <f t="shared" si="0"/>
        <v>-0.55</v>
      </c>
      <c r="H11" s="107">
        <f t="shared" si="1"/>
        <v>0</v>
      </c>
      <c r="I11" s="108">
        <v>1</v>
      </c>
      <c r="J11" s="108">
        <v>0.8</v>
      </c>
      <c r="K11" s="109"/>
      <c r="L11" s="109">
        <v>4398</v>
      </c>
      <c r="M11" s="101">
        <f t="shared" si="3"/>
        <v>0</v>
      </c>
      <c r="N11" s="101">
        <f t="shared" si="4"/>
        <v>4398</v>
      </c>
      <c r="O11" s="101">
        <f t="shared" si="2"/>
        <v>4398</v>
      </c>
      <c r="P11" s="103" t="s">
        <v>77</v>
      </c>
      <c r="Q11" s="92" t="s">
        <v>23</v>
      </c>
    </row>
    <row r="12" spans="1:17" s="72" customFormat="1" ht="14.25" customHeight="1">
      <c r="A12" s="158"/>
      <c r="B12" s="172"/>
      <c r="C12" s="169"/>
      <c r="D12" s="4" t="s">
        <v>72</v>
      </c>
      <c r="E12" s="97">
        <v>0.75</v>
      </c>
      <c r="F12" s="97"/>
      <c r="G12" s="106">
        <f t="shared" si="0"/>
        <v>-0.75</v>
      </c>
      <c r="H12" s="107">
        <f t="shared" si="1"/>
        <v>0</v>
      </c>
      <c r="I12" s="108">
        <v>0.7</v>
      </c>
      <c r="J12" s="108">
        <v>0.9</v>
      </c>
      <c r="K12" s="109"/>
      <c r="L12" s="109">
        <v>11437</v>
      </c>
      <c r="M12" s="101">
        <f t="shared" si="3"/>
        <v>0</v>
      </c>
      <c r="N12" s="101">
        <f t="shared" si="4"/>
        <v>11437</v>
      </c>
      <c r="O12" s="101">
        <f t="shared" si="2"/>
        <v>11437</v>
      </c>
      <c r="P12" s="103" t="s">
        <v>77</v>
      </c>
      <c r="Q12" s="92" t="s">
        <v>24</v>
      </c>
    </row>
    <row r="13" spans="1:17" s="72" customFormat="1" ht="15.75" customHeight="1">
      <c r="A13" s="159"/>
      <c r="B13" s="173"/>
      <c r="C13" s="170"/>
      <c r="D13" s="4" t="s">
        <v>73</v>
      </c>
      <c r="E13" s="110">
        <v>1</v>
      </c>
      <c r="F13" s="97">
        <v>10557</v>
      </c>
      <c r="G13" s="106">
        <f t="shared" si="0"/>
        <v>10556</v>
      </c>
      <c r="H13" s="107">
        <f t="shared" si="1"/>
        <v>10557</v>
      </c>
      <c r="I13" s="108">
        <v>0.7</v>
      </c>
      <c r="J13" s="108">
        <v>1</v>
      </c>
      <c r="K13" s="109">
        <v>10557</v>
      </c>
      <c r="L13" s="109">
        <v>20235</v>
      </c>
      <c r="M13" s="101">
        <f t="shared" si="3"/>
        <v>0</v>
      </c>
      <c r="N13" s="101">
        <f t="shared" si="4"/>
        <v>9678</v>
      </c>
      <c r="O13" s="101">
        <f t="shared" si="2"/>
        <v>9678</v>
      </c>
      <c r="P13" s="103" t="s">
        <v>87</v>
      </c>
      <c r="Q13" s="92" t="s">
        <v>24</v>
      </c>
    </row>
    <row r="14" spans="1:17" s="35" customFormat="1" ht="3" customHeight="1" hidden="1">
      <c r="A14" s="22"/>
      <c r="B14" s="23"/>
      <c r="C14" s="31"/>
      <c r="D14" s="31"/>
      <c r="E14" s="39"/>
      <c r="F14" s="39"/>
      <c r="G14" s="30"/>
      <c r="H14" s="7"/>
      <c r="I14" s="7"/>
      <c r="J14" s="7"/>
      <c r="K14" s="7"/>
      <c r="L14" s="12"/>
      <c r="M14" s="26"/>
      <c r="N14" s="26"/>
      <c r="O14" s="26"/>
      <c r="P14" s="27"/>
      <c r="Q14" s="38"/>
    </row>
    <row r="15" spans="1:17" s="35" customFormat="1" ht="15" hidden="1">
      <c r="A15" s="22"/>
      <c r="B15" s="23"/>
      <c r="C15" s="31"/>
      <c r="D15" s="31"/>
      <c r="E15" s="40"/>
      <c r="F15" s="39"/>
      <c r="G15" s="30"/>
      <c r="H15" s="7"/>
      <c r="I15" s="11"/>
      <c r="J15" s="11"/>
      <c r="K15" s="12"/>
      <c r="L15" s="12"/>
      <c r="M15" s="26"/>
      <c r="N15" s="26"/>
      <c r="O15" s="26"/>
      <c r="P15" s="27"/>
      <c r="Q15" s="37" t="s">
        <v>25</v>
      </c>
    </row>
    <row r="16" spans="1:17" s="35" customFormat="1" ht="15" hidden="1">
      <c r="A16" s="22"/>
      <c r="B16" s="23"/>
      <c r="C16" s="31"/>
      <c r="D16" s="31"/>
      <c r="E16" s="39"/>
      <c r="F16" s="39"/>
      <c r="G16" s="30"/>
      <c r="H16" s="7"/>
      <c r="I16" s="2"/>
      <c r="J16" s="11"/>
      <c r="K16" s="12"/>
      <c r="L16" s="12"/>
      <c r="M16" s="26"/>
      <c r="N16" s="26"/>
      <c r="O16" s="26"/>
      <c r="P16" s="27"/>
      <c r="Q16" s="37" t="s">
        <v>26</v>
      </c>
    </row>
    <row r="17" spans="1:17" s="35" customFormat="1" ht="19.5" customHeight="1" hidden="1">
      <c r="A17" s="22"/>
      <c r="B17" s="39"/>
      <c r="C17" s="64"/>
      <c r="D17" s="64"/>
      <c r="E17" s="40"/>
      <c r="F17" s="39"/>
      <c r="G17" s="39"/>
      <c r="H17" s="65"/>
      <c r="I17" s="67"/>
      <c r="J17" s="67"/>
      <c r="K17" s="62"/>
      <c r="L17" s="62"/>
      <c r="M17" s="66"/>
      <c r="N17" s="66"/>
      <c r="O17" s="66"/>
      <c r="P17" s="63"/>
      <c r="Q17" s="37" t="s">
        <v>28</v>
      </c>
    </row>
    <row r="18" spans="1:17" s="35" customFormat="1" ht="87" customHeight="1" hidden="1">
      <c r="A18" s="22"/>
      <c r="B18" s="39"/>
      <c r="C18" s="64"/>
      <c r="D18" s="64"/>
      <c r="E18" s="39"/>
      <c r="F18" s="39"/>
      <c r="G18" s="39">
        <f t="shared" si="0"/>
        <v>0</v>
      </c>
      <c r="H18" s="65" t="e">
        <f t="shared" si="1"/>
        <v>#DIV/0!</v>
      </c>
      <c r="I18" s="65"/>
      <c r="J18" s="65"/>
      <c r="K18" s="65"/>
      <c r="L18" s="65"/>
      <c r="M18" s="66">
        <f aca="true" t="shared" si="5" ref="M18:N21">E18/3</f>
        <v>0</v>
      </c>
      <c r="N18" s="66">
        <f t="shared" si="5"/>
        <v>0</v>
      </c>
      <c r="O18" s="66">
        <f t="shared" si="2"/>
        <v>0</v>
      </c>
      <c r="P18" s="63"/>
      <c r="Q18" s="37" t="s">
        <v>28</v>
      </c>
    </row>
    <row r="19" spans="1:17" s="35" customFormat="1" ht="87" customHeight="1" hidden="1">
      <c r="A19" s="22"/>
      <c r="B19" s="63"/>
      <c r="C19" s="64"/>
      <c r="D19" s="64"/>
      <c r="E19" s="39"/>
      <c r="F19" s="39"/>
      <c r="G19" s="39">
        <f t="shared" si="0"/>
        <v>0</v>
      </c>
      <c r="H19" s="65" t="e">
        <f t="shared" si="1"/>
        <v>#DIV/0!</v>
      </c>
      <c r="I19" s="65"/>
      <c r="J19" s="65"/>
      <c r="K19" s="65"/>
      <c r="L19" s="65"/>
      <c r="M19" s="66">
        <f t="shared" si="5"/>
        <v>0</v>
      </c>
      <c r="N19" s="66">
        <f t="shared" si="5"/>
        <v>0</v>
      </c>
      <c r="O19" s="66">
        <f t="shared" si="2"/>
        <v>0</v>
      </c>
      <c r="P19" s="63"/>
      <c r="Q19" s="37" t="s">
        <v>30</v>
      </c>
    </row>
    <row r="20" spans="1:17" s="35" customFormat="1" ht="87" customHeight="1" hidden="1">
      <c r="A20" s="22"/>
      <c r="B20" s="63"/>
      <c r="C20" s="64"/>
      <c r="D20" s="64"/>
      <c r="E20" s="39"/>
      <c r="F20" s="39"/>
      <c r="G20" s="39">
        <f t="shared" si="0"/>
        <v>0</v>
      </c>
      <c r="H20" s="65" t="e">
        <f t="shared" si="1"/>
        <v>#DIV/0!</v>
      </c>
      <c r="I20" s="65"/>
      <c r="J20" s="65"/>
      <c r="K20" s="65"/>
      <c r="L20" s="65"/>
      <c r="M20" s="66">
        <f t="shared" si="5"/>
        <v>0</v>
      </c>
      <c r="N20" s="66">
        <f t="shared" si="5"/>
        <v>0</v>
      </c>
      <c r="O20" s="66">
        <f t="shared" si="2"/>
        <v>0</v>
      </c>
      <c r="P20" s="63"/>
      <c r="Q20" s="37" t="s">
        <v>32</v>
      </c>
    </row>
    <row r="21" spans="1:17" s="35" customFormat="1" ht="87" customHeight="1" hidden="1">
      <c r="A21" s="22"/>
      <c r="B21" s="63"/>
      <c r="C21" s="69"/>
      <c r="D21" s="69"/>
      <c r="E21" s="39"/>
      <c r="F21" s="39"/>
      <c r="G21" s="39">
        <f t="shared" si="0"/>
        <v>0</v>
      </c>
      <c r="H21" s="65" t="e">
        <f t="shared" si="1"/>
        <v>#DIV/0!</v>
      </c>
      <c r="I21" s="65"/>
      <c r="J21" s="65"/>
      <c r="K21" s="65"/>
      <c r="L21" s="65"/>
      <c r="M21" s="66">
        <f t="shared" si="5"/>
        <v>0</v>
      </c>
      <c r="N21" s="66">
        <f t="shared" si="5"/>
        <v>0</v>
      </c>
      <c r="O21" s="66">
        <f t="shared" si="2"/>
        <v>0</v>
      </c>
      <c r="P21" s="63"/>
      <c r="Q21" s="37" t="s">
        <v>28</v>
      </c>
    </row>
    <row r="22" spans="1:17" s="35" customFormat="1" ht="18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70"/>
    </row>
    <row r="23" spans="2:16" s="35" customFormat="1" ht="15.75" customHeight="1">
      <c r="B23" s="165" t="s">
        <v>83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8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  <c r="O25" s="8"/>
      <c r="P25" s="1"/>
    </row>
  </sheetData>
  <mergeCells count="17">
    <mergeCell ref="A9:A13"/>
    <mergeCell ref="B23:P23"/>
    <mergeCell ref="Q3:Q4"/>
    <mergeCell ref="H3:H4"/>
    <mergeCell ref="P3:P4"/>
    <mergeCell ref="I3:J3"/>
    <mergeCell ref="K3:L3"/>
    <mergeCell ref="C9:C13"/>
    <mergeCell ref="B9:B13"/>
    <mergeCell ref="A3:A4"/>
    <mergeCell ref="A1:P1"/>
    <mergeCell ref="M3:N3"/>
    <mergeCell ref="O3:O4"/>
    <mergeCell ref="E3:F3"/>
    <mergeCell ref="B3:B4"/>
    <mergeCell ref="C3:C4"/>
    <mergeCell ref="G3:G4"/>
  </mergeCells>
  <printOptions/>
  <pageMargins left="0.61" right="0.2" top="0.984251968503937" bottom="0.984251968503937" header="0.5118110236220472" footer="0.5118110236220472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Чернышева</cp:lastModifiedBy>
  <cp:lastPrinted>2011-10-10T05:24:00Z</cp:lastPrinted>
  <dcterms:created xsi:type="dcterms:W3CDTF">2006-04-05T07:33:38Z</dcterms:created>
  <dcterms:modified xsi:type="dcterms:W3CDTF">2011-10-10T07:35:18Z</dcterms:modified>
  <cp:category/>
  <cp:version/>
  <cp:contentType/>
  <cp:contentStatus/>
</cp:coreProperties>
</file>