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2" sheetId="1" r:id="rId1"/>
  </sheets>
  <definedNames>
    <definedName name="_xlnm.Print_Titles" localSheetId="0">'Лист2'!$A:$B</definedName>
    <definedName name="_xlnm.Print_Area" localSheetId="0">'Лист2'!$A$1:$AU$39</definedName>
  </definedNames>
  <calcPr fullCalcOnLoad="1"/>
</workbook>
</file>

<file path=xl/sharedStrings.xml><?xml version="1.0" encoding="utf-8"?>
<sst xmlns="http://schemas.openxmlformats.org/spreadsheetml/2006/main" count="119" uniqueCount="74">
  <si>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</si>
  <si>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</si>
  <si>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</si>
  <si>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</si>
  <si>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</si>
  <si>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</si>
  <si>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</si>
  <si>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</si>
  <si>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</si>
  <si>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</si>
  <si>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</si>
  <si>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</si>
  <si>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</si>
  <si>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</si>
  <si>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</si>
  <si>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</si>
  <si>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</si>
  <si>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</si>
  <si>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</si>
  <si>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</si>
  <si>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</si>
  <si>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</si>
  <si>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</si>
  <si>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</si>
  <si>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</si>
  <si>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</si>
  <si>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</si>
  <si>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</si>
  <si>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</si>
  <si>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</si>
  <si>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</si>
  <si>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</si>
  <si>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</si>
  <si>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</si>
  <si>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</si>
  <si>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</si>
  <si>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</si>
  <si>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</si>
  <si>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</si>
  <si>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</si>
  <si>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</si>
  <si>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</si>
  <si>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</si>
  <si>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</si>
  <si>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</si>
  <si>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</si>
  <si>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</si>
  <si>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</si>
  <si>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</si>
  <si>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уточнен. годовой план</t>
  </si>
  <si>
    <t xml:space="preserve">% испол-нения </t>
  </si>
  <si>
    <t>к постановлению Администрации Куртамышского района</t>
  </si>
  <si>
    <t>Всего 
межбюджетных 
трансфертов 
на 2014 год</t>
  </si>
  <si>
    <t>Иные межбюджетные трансферты, всего</t>
  </si>
  <si>
    <t>Субсидии, всего</t>
  </si>
  <si>
    <t>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</si>
  <si>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на осуществление капитального ремонта гидротехнических сооружений, находящихся в муниципальной собственности</t>
  </si>
  <si>
    <t>на исполение судебных актов о возложении на органы местного самоуправления муниципальных образований Курганской области обязанности по предоставлению детям- сиротам и детям, оставшимся без попечения родителей, детям, находящимся под опекой (попечительством), лицам из числа детей- сирот и детей, оставшихся без попечения родителей, не имеющих закрепленного жилого помещения, жилых помещений по договорам социального найма, а так же, по выплате денежной компенсации в счет предоставления указанных жилых помещений</t>
  </si>
  <si>
    <t>на выравнивание бюджетной обеспеченности из районного фонда финансовой поддержки поселений</t>
  </si>
  <si>
    <t>на поддержку мер 
по обеспечению сбалансированности 
бюджетов</t>
  </si>
  <si>
    <t>на осуществление первичного воинского учета на территориях, где отсутствуют военные комиссариаты</t>
  </si>
  <si>
    <t>на обеспечение мероприятий по капитальному ремонту многоквартирных домов</t>
  </si>
  <si>
    <t>на обустройство существующих объектов размещения отходов в административных центрах муниципальных образований Курганской области</t>
  </si>
  <si>
    <t xml:space="preserve"> 
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
</t>
  </si>
  <si>
    <t>Размеры межбюджетных трансфертов, 
выделяемых бюджетам поселений Куртамышского района за I полугодие 2014 года</t>
  </si>
  <si>
    <t xml:space="preserve">приложение 5                                                                            </t>
  </si>
  <si>
    <t xml:space="preserve">Куртамышского района за I полугодие 2014 года"                 </t>
  </si>
  <si>
    <t xml:space="preserve">                                                                       </t>
  </si>
  <si>
    <t xml:space="preserve">                                                                                                                                           в том числе:</t>
  </si>
  <si>
    <t>исполнено за I полугодие 2014 г.</t>
  </si>
  <si>
    <t xml:space="preserve">Управляющий делами - руководитель аппарата </t>
  </si>
  <si>
    <t>Администрации Куртамышского района</t>
  </si>
  <si>
    <t>Т.В.Большакова</t>
  </si>
  <si>
    <t xml:space="preserve">от 25.07.2014 г.№ 48  "Об исполнении  районного бюджета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</si>
</sst>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#,##0.0;[Red]#,##0.0"/>
    <numFmt numFmtId="167" formatCode="[$-FC19]d\ mmmm\ yyyy\ &quot;г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readingOrder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readingOrder="1"/>
    </xf>
    <xf numFmtId="0" fontId="19" fillId="0" borderId="0" xfId="0" applyFont="1" applyAlignment="1">
      <alignment readingOrder="1"/>
    </xf>
    <xf numFmtId="0" fontId="0" fillId="0" borderId="0" xfId="0" applyAlignment="1">
      <alignment readingOrder="1"/>
    </xf>
    <xf numFmtId="0" fontId="18" fillId="24" borderId="0" xfId="0" applyFont="1" applyFill="1" applyAlignment="1">
      <alignment readingOrder="1"/>
    </xf>
    <xf numFmtId="0" fontId="19" fillId="24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L11" sqref="L11:N12"/>
    </sheetView>
  </sheetViews>
  <sheetFormatPr defaultColWidth="9.00390625" defaultRowHeight="12.75"/>
  <cols>
    <col min="1" max="1" width="6.375" style="0" customWidth="1"/>
    <col min="2" max="2" width="19.00390625" style="0" customWidth="1"/>
    <col min="4" max="4" width="9.875" style="0" customWidth="1"/>
    <col min="6" max="6" width="13.00390625" style="0" customWidth="1"/>
    <col min="7" max="7" width="12.75390625" style="0" customWidth="1"/>
    <col min="8" max="8" width="11.00390625" style="0" customWidth="1"/>
    <col min="10" max="10" width="9.625" style="0" customWidth="1"/>
    <col min="13" max="13" width="9.875" style="0" customWidth="1"/>
    <col min="16" max="16" width="9.375" style="0" customWidth="1"/>
    <col min="19" max="19" width="9.375" style="0" customWidth="1"/>
    <col min="22" max="22" width="9.875" style="0" customWidth="1"/>
    <col min="25" max="25" width="9.625" style="0" customWidth="1"/>
    <col min="28" max="28" width="9.625" style="0" customWidth="1"/>
    <col min="31" max="31" width="9.375" style="0" customWidth="1"/>
    <col min="34" max="34" width="10.00390625" style="0" customWidth="1"/>
    <col min="37" max="37" width="9.625" style="0" customWidth="1"/>
    <col min="40" max="40" width="10.00390625" style="0" customWidth="1"/>
    <col min="43" max="43" width="9.625" style="0" customWidth="1"/>
    <col min="45" max="45" width="12.00390625" style="0" customWidth="1"/>
    <col min="46" max="46" width="11.875" style="0" customWidth="1"/>
    <col min="47" max="47" width="11.25390625" style="0" customWidth="1"/>
  </cols>
  <sheetData>
    <row r="1" spans="11:17" ht="12.75">
      <c r="K1" s="16"/>
      <c r="L1" s="16"/>
      <c r="M1" s="15" t="s">
        <v>65</v>
      </c>
      <c r="N1" s="16"/>
      <c r="O1" s="17"/>
      <c r="P1" s="17"/>
      <c r="Q1" s="17"/>
    </row>
    <row r="2" spans="11:17" ht="12.75">
      <c r="K2" s="19"/>
      <c r="L2" s="19"/>
      <c r="M2" s="18" t="s">
        <v>51</v>
      </c>
      <c r="N2" s="19"/>
      <c r="O2" s="7"/>
      <c r="P2" s="7"/>
      <c r="Q2" s="7"/>
    </row>
    <row r="3" spans="13:17" ht="12.75">
      <c r="M3" s="18" t="s">
        <v>73</v>
      </c>
      <c r="N3" s="19"/>
      <c r="O3" s="19"/>
      <c r="Q3" s="19"/>
    </row>
    <row r="4" spans="11:17" ht="12.75">
      <c r="K4" s="19"/>
      <c r="L4" s="19"/>
      <c r="M4" s="18" t="s">
        <v>66</v>
      </c>
      <c r="N4" s="19"/>
      <c r="O4" s="7"/>
      <c r="P4" s="7"/>
      <c r="Q4" s="7"/>
    </row>
    <row r="5" spans="9:17" ht="12.75">
      <c r="I5" t="s">
        <v>67</v>
      </c>
      <c r="J5" s="1"/>
      <c r="K5" s="1"/>
      <c r="L5" s="1"/>
      <c r="M5" s="1"/>
      <c r="N5" s="1"/>
      <c r="P5" s="7"/>
      <c r="Q5" s="7"/>
    </row>
    <row r="6" spans="1:14" ht="32.25" customHeight="1">
      <c r="A6" s="6"/>
      <c r="B6" s="6"/>
      <c r="C6" s="20" t="s">
        <v>64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6" customHeight="1"/>
    <row r="8" ht="7.5" customHeight="1"/>
    <row r="9" spans="1:47" ht="12.75" customHeight="1">
      <c r="A9" s="32" t="s">
        <v>22</v>
      </c>
      <c r="B9" s="32" t="s">
        <v>23</v>
      </c>
      <c r="C9" s="32" t="s">
        <v>52</v>
      </c>
      <c r="D9" s="32"/>
      <c r="E9" s="32"/>
      <c r="F9" s="43" t="s">
        <v>68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</row>
    <row r="10" spans="1:47" ht="12.75" customHeight="1">
      <c r="A10" s="32"/>
      <c r="B10" s="32"/>
      <c r="C10" s="32"/>
      <c r="D10" s="32"/>
      <c r="E10" s="32"/>
      <c r="F10" s="32" t="s">
        <v>45</v>
      </c>
      <c r="G10" s="32"/>
      <c r="H10" s="32"/>
      <c r="I10" s="21" t="s">
        <v>46</v>
      </c>
      <c r="J10" s="21"/>
      <c r="K10" s="21"/>
      <c r="L10" s="21"/>
      <c r="M10" s="21"/>
      <c r="N10" s="21"/>
      <c r="O10" s="34" t="s">
        <v>54</v>
      </c>
      <c r="P10" s="35"/>
      <c r="Q10" s="36"/>
      <c r="R10" s="47" t="s">
        <v>46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/>
      <c r="AD10" s="34" t="s">
        <v>47</v>
      </c>
      <c r="AE10" s="50"/>
      <c r="AF10" s="51"/>
      <c r="AG10" s="29" t="s">
        <v>46</v>
      </c>
      <c r="AH10" s="30"/>
      <c r="AI10" s="30"/>
      <c r="AJ10" s="30"/>
      <c r="AK10" s="30"/>
      <c r="AL10" s="30"/>
      <c r="AM10" s="30"/>
      <c r="AN10" s="30"/>
      <c r="AO10" s="31"/>
      <c r="AP10" s="34" t="s">
        <v>53</v>
      </c>
      <c r="AQ10" s="35"/>
      <c r="AR10" s="36"/>
      <c r="AS10" s="29" t="s">
        <v>46</v>
      </c>
      <c r="AT10" s="30"/>
      <c r="AU10" s="31"/>
    </row>
    <row r="11" spans="1:47" ht="12.75" customHeight="1">
      <c r="A11" s="33"/>
      <c r="B11" s="33"/>
      <c r="C11" s="32"/>
      <c r="D11" s="32"/>
      <c r="E11" s="32"/>
      <c r="F11" s="32"/>
      <c r="G11" s="32"/>
      <c r="H11" s="32"/>
      <c r="I11" s="21" t="s">
        <v>58</v>
      </c>
      <c r="J11" s="21"/>
      <c r="K11" s="21"/>
      <c r="L11" s="46" t="s">
        <v>59</v>
      </c>
      <c r="M11" s="46"/>
      <c r="N11" s="46"/>
      <c r="O11" s="37"/>
      <c r="P11" s="38"/>
      <c r="Q11" s="39"/>
      <c r="R11" s="21" t="s">
        <v>55</v>
      </c>
      <c r="S11" s="21"/>
      <c r="T11" s="21"/>
      <c r="U11" s="21" t="s">
        <v>56</v>
      </c>
      <c r="V11" s="21"/>
      <c r="W11" s="21"/>
      <c r="X11" s="28" t="s">
        <v>61</v>
      </c>
      <c r="Y11" s="28"/>
      <c r="Z11" s="28"/>
      <c r="AA11" s="28" t="s">
        <v>62</v>
      </c>
      <c r="AB11" s="28"/>
      <c r="AC11" s="28"/>
      <c r="AD11" s="52"/>
      <c r="AE11" s="53"/>
      <c r="AF11" s="54"/>
      <c r="AG11" s="21" t="s">
        <v>63</v>
      </c>
      <c r="AH11" s="21"/>
      <c r="AI11" s="21"/>
      <c r="AJ11" s="21" t="s">
        <v>48</v>
      </c>
      <c r="AK11" s="21"/>
      <c r="AL11" s="21"/>
      <c r="AM11" s="22" t="s">
        <v>60</v>
      </c>
      <c r="AN11" s="23"/>
      <c r="AO11" s="24"/>
      <c r="AP11" s="37"/>
      <c r="AQ11" s="38"/>
      <c r="AR11" s="39"/>
      <c r="AS11" s="21" t="s">
        <v>57</v>
      </c>
      <c r="AT11" s="21"/>
      <c r="AU11" s="21"/>
    </row>
    <row r="12" spans="1:47" ht="174.75" customHeight="1">
      <c r="A12" s="33"/>
      <c r="B12" s="33"/>
      <c r="C12" s="32"/>
      <c r="D12" s="32"/>
      <c r="E12" s="32"/>
      <c r="F12" s="32"/>
      <c r="G12" s="32"/>
      <c r="H12" s="32"/>
      <c r="I12" s="21"/>
      <c r="J12" s="21"/>
      <c r="K12" s="21"/>
      <c r="L12" s="46"/>
      <c r="M12" s="46"/>
      <c r="N12" s="46"/>
      <c r="O12" s="40"/>
      <c r="P12" s="41"/>
      <c r="Q12" s="42"/>
      <c r="R12" s="21"/>
      <c r="S12" s="21"/>
      <c r="T12" s="21"/>
      <c r="U12" s="21"/>
      <c r="V12" s="21"/>
      <c r="W12" s="21"/>
      <c r="X12" s="28"/>
      <c r="Y12" s="28"/>
      <c r="Z12" s="28"/>
      <c r="AA12" s="28"/>
      <c r="AB12" s="28"/>
      <c r="AC12" s="28"/>
      <c r="AD12" s="55"/>
      <c r="AE12" s="56"/>
      <c r="AF12" s="57"/>
      <c r="AG12" s="21"/>
      <c r="AH12" s="21"/>
      <c r="AI12" s="21"/>
      <c r="AJ12" s="21"/>
      <c r="AK12" s="21"/>
      <c r="AL12" s="21"/>
      <c r="AM12" s="25"/>
      <c r="AN12" s="26"/>
      <c r="AO12" s="27"/>
      <c r="AP12" s="40"/>
      <c r="AQ12" s="41"/>
      <c r="AR12" s="42"/>
      <c r="AS12" s="21"/>
      <c r="AT12" s="21"/>
      <c r="AU12" s="21"/>
    </row>
    <row r="13" spans="1:47" ht="61.5" customHeight="1">
      <c r="A13" s="9"/>
      <c r="B13" s="9"/>
      <c r="C13" s="8" t="s">
        <v>49</v>
      </c>
      <c r="D13" s="8" t="s">
        <v>69</v>
      </c>
      <c r="E13" s="8" t="s">
        <v>50</v>
      </c>
      <c r="F13" s="8" t="s">
        <v>49</v>
      </c>
      <c r="G13" s="8" t="s">
        <v>69</v>
      </c>
      <c r="H13" s="8" t="s">
        <v>50</v>
      </c>
      <c r="I13" s="8" t="s">
        <v>49</v>
      </c>
      <c r="J13" s="8" t="s">
        <v>69</v>
      </c>
      <c r="K13" s="8" t="s">
        <v>50</v>
      </c>
      <c r="L13" s="8" t="s">
        <v>49</v>
      </c>
      <c r="M13" s="8" t="s">
        <v>69</v>
      </c>
      <c r="N13" s="8" t="s">
        <v>50</v>
      </c>
      <c r="O13" s="8" t="s">
        <v>49</v>
      </c>
      <c r="P13" s="8" t="s">
        <v>69</v>
      </c>
      <c r="Q13" s="8" t="s">
        <v>50</v>
      </c>
      <c r="R13" s="8" t="s">
        <v>49</v>
      </c>
      <c r="S13" s="8" t="s">
        <v>69</v>
      </c>
      <c r="T13" s="8" t="s">
        <v>50</v>
      </c>
      <c r="U13" s="8" t="s">
        <v>49</v>
      </c>
      <c r="V13" s="8" t="s">
        <v>69</v>
      </c>
      <c r="W13" s="8" t="s">
        <v>50</v>
      </c>
      <c r="X13" s="8" t="s">
        <v>49</v>
      </c>
      <c r="Y13" s="8" t="s">
        <v>69</v>
      </c>
      <c r="Z13" s="10" t="s">
        <v>50</v>
      </c>
      <c r="AA13" s="8" t="s">
        <v>49</v>
      </c>
      <c r="AB13" s="8" t="s">
        <v>69</v>
      </c>
      <c r="AC13" s="8" t="s">
        <v>50</v>
      </c>
      <c r="AD13" s="8" t="s">
        <v>49</v>
      </c>
      <c r="AE13" s="8" t="s">
        <v>69</v>
      </c>
      <c r="AF13" s="8" t="s">
        <v>50</v>
      </c>
      <c r="AG13" s="8" t="s">
        <v>49</v>
      </c>
      <c r="AH13" s="8" t="s">
        <v>69</v>
      </c>
      <c r="AI13" s="8" t="s">
        <v>50</v>
      </c>
      <c r="AJ13" s="8" t="s">
        <v>49</v>
      </c>
      <c r="AK13" s="8" t="s">
        <v>69</v>
      </c>
      <c r="AL13" s="8" t="s">
        <v>50</v>
      </c>
      <c r="AM13" s="8" t="s">
        <v>49</v>
      </c>
      <c r="AN13" s="8" t="s">
        <v>69</v>
      </c>
      <c r="AO13" s="8" t="s">
        <v>50</v>
      </c>
      <c r="AP13" s="8" t="s">
        <v>49</v>
      </c>
      <c r="AQ13" s="8" t="s">
        <v>69</v>
      </c>
      <c r="AR13" s="8" t="s">
        <v>50</v>
      </c>
      <c r="AS13" s="8" t="s">
        <v>49</v>
      </c>
      <c r="AT13" s="8" t="s">
        <v>69</v>
      </c>
      <c r="AU13" s="8" t="s">
        <v>50</v>
      </c>
    </row>
    <row r="14" spans="1:47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9">
        <v>20</v>
      </c>
      <c r="U14" s="9">
        <v>21</v>
      </c>
      <c r="V14" s="9">
        <v>22</v>
      </c>
      <c r="W14" s="9">
        <v>23</v>
      </c>
      <c r="X14" s="9">
        <v>24</v>
      </c>
      <c r="Y14" s="9">
        <v>25</v>
      </c>
      <c r="Z14" s="9">
        <v>26</v>
      </c>
      <c r="AA14" s="9">
        <v>27</v>
      </c>
      <c r="AB14" s="9">
        <v>28</v>
      </c>
      <c r="AC14" s="9">
        <v>29</v>
      </c>
      <c r="AD14" s="9">
        <v>30</v>
      </c>
      <c r="AE14" s="9">
        <v>31</v>
      </c>
      <c r="AF14" s="9">
        <v>32</v>
      </c>
      <c r="AG14" s="9">
        <v>33</v>
      </c>
      <c r="AH14" s="9">
        <v>34</v>
      </c>
      <c r="AI14" s="9">
        <v>35</v>
      </c>
      <c r="AJ14" s="9">
        <v>36</v>
      </c>
      <c r="AK14" s="9">
        <v>37</v>
      </c>
      <c r="AL14" s="9">
        <v>38</v>
      </c>
      <c r="AM14" s="9">
        <v>39</v>
      </c>
      <c r="AN14" s="9">
        <v>40</v>
      </c>
      <c r="AO14" s="9">
        <v>41</v>
      </c>
      <c r="AP14" s="9">
        <v>42</v>
      </c>
      <c r="AQ14" s="9">
        <v>43</v>
      </c>
      <c r="AR14" s="9">
        <v>44</v>
      </c>
      <c r="AS14" s="9">
        <v>45</v>
      </c>
      <c r="AT14" s="9">
        <v>46</v>
      </c>
      <c r="AU14" s="9">
        <v>47</v>
      </c>
    </row>
    <row r="15" spans="1:47" ht="12.75">
      <c r="A15" s="2" t="s">
        <v>24</v>
      </c>
      <c r="B15" s="3" t="s">
        <v>0</v>
      </c>
      <c r="C15" s="4">
        <f>F15+O15+AD15+AP15</f>
        <v>2504.3</v>
      </c>
      <c r="D15" s="4">
        <f>G15+P15+AE15+AQ15</f>
        <v>1184.1</v>
      </c>
      <c r="E15" s="4">
        <f>D15/C15*100</f>
        <v>47.28267380106217</v>
      </c>
      <c r="F15" s="4">
        <f>I15+L15</f>
        <v>2400.4</v>
      </c>
      <c r="G15" s="4">
        <f>J15+M15</f>
        <v>1164.5</v>
      </c>
      <c r="H15" s="4">
        <f>G15/F15*100</f>
        <v>48.51274787535411</v>
      </c>
      <c r="I15" s="4">
        <v>718</v>
      </c>
      <c r="J15" s="4">
        <v>359.1</v>
      </c>
      <c r="K15" s="4">
        <f>J15/I15*100</f>
        <v>50.01392757660168</v>
      </c>
      <c r="L15" s="4">
        <v>1682.4</v>
      </c>
      <c r="M15" s="4">
        <v>805.4</v>
      </c>
      <c r="N15" s="4">
        <f>M15/L15*100</f>
        <v>47.8720874940561</v>
      </c>
      <c r="O15" s="4">
        <f>R15+U15+X15+AA15</f>
        <v>54.4</v>
      </c>
      <c r="P15" s="4">
        <f>S15+V15+Y15</f>
        <v>0</v>
      </c>
      <c r="Q15" s="4">
        <f>P15/O15*100</f>
        <v>0</v>
      </c>
      <c r="R15" s="4">
        <v>54.4</v>
      </c>
      <c r="S15" s="4">
        <v>0</v>
      </c>
      <c r="T15" s="4">
        <f>S15/R15*100</f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>
        <f>AG15+AJ15+AM15</f>
        <v>49.5</v>
      </c>
      <c r="AE15" s="4">
        <f>AH15+AK15+AN15</f>
        <v>19.599999999999998</v>
      </c>
      <c r="AF15" s="4">
        <f>AE15/AD15*100</f>
        <v>39.59595959595959</v>
      </c>
      <c r="AG15" s="4">
        <v>0.8</v>
      </c>
      <c r="AH15" s="4">
        <v>0.4</v>
      </c>
      <c r="AI15" s="4">
        <f>AH15/AG15*100</f>
        <v>50</v>
      </c>
      <c r="AJ15" s="4">
        <v>14</v>
      </c>
      <c r="AK15" s="4">
        <v>1.8</v>
      </c>
      <c r="AL15" s="4">
        <f>AK15/AJ15*100</f>
        <v>12.85714285714286</v>
      </c>
      <c r="AM15" s="4">
        <v>34.7</v>
      </c>
      <c r="AN15" s="4">
        <v>17.4</v>
      </c>
      <c r="AO15" s="4">
        <f>AN15/AM15*100</f>
        <v>50.144092219020166</v>
      </c>
      <c r="AP15" s="4"/>
      <c r="AQ15" s="4"/>
      <c r="AR15" s="4"/>
      <c r="AS15" s="4"/>
      <c r="AT15" s="4"/>
      <c r="AU15" s="4"/>
    </row>
    <row r="16" spans="1:47" ht="12.75">
      <c r="A16" s="2" t="s">
        <v>25</v>
      </c>
      <c r="B16" s="3" t="s">
        <v>1</v>
      </c>
      <c r="C16" s="4">
        <f aca="true" t="shared" si="0" ref="C16:C35">F16+O16+AD16+AP16</f>
        <v>2270.85</v>
      </c>
      <c r="D16" s="4">
        <f aca="true" t="shared" si="1" ref="D16:D35">G16+P16+AE16+AQ16</f>
        <v>1000.7</v>
      </c>
      <c r="E16" s="4">
        <f aca="true" t="shared" si="2" ref="E16:E35">D16/C16*100</f>
        <v>44.06719950679261</v>
      </c>
      <c r="F16" s="4">
        <f aca="true" t="shared" si="3" ref="F16:G35">I16+L16</f>
        <v>2137.6</v>
      </c>
      <c r="G16" s="4">
        <f t="shared" si="3"/>
        <v>979</v>
      </c>
      <c r="H16" s="4">
        <f aca="true" t="shared" si="4" ref="H16:H35">G16/F16*100</f>
        <v>45.79902694610779</v>
      </c>
      <c r="I16" s="4">
        <v>503</v>
      </c>
      <c r="J16" s="4">
        <v>251.6</v>
      </c>
      <c r="K16" s="4">
        <f aca="true" t="shared" si="5" ref="K16:K34">J16/I16*100</f>
        <v>50.01988071570577</v>
      </c>
      <c r="L16" s="4">
        <v>1634.6</v>
      </c>
      <c r="M16" s="4">
        <v>727.4</v>
      </c>
      <c r="N16" s="4">
        <f aca="true" t="shared" si="6" ref="N16:N35">M16/L16*100</f>
        <v>44.50018353113912</v>
      </c>
      <c r="O16" s="4">
        <f aca="true" t="shared" si="7" ref="O16:O34">R16+U16+X16+AA16</f>
        <v>75.65</v>
      </c>
      <c r="P16" s="4">
        <f aca="true" t="shared" si="8" ref="P16:P35">S16+V16+Y16</f>
        <v>0</v>
      </c>
      <c r="Q16" s="4">
        <f aca="true" t="shared" si="9" ref="Q16:Q34">P16/O16*100</f>
        <v>0</v>
      </c>
      <c r="R16" s="4">
        <v>75.65</v>
      </c>
      <c r="S16" s="4">
        <v>0</v>
      </c>
      <c r="T16" s="4">
        <f aca="true" t="shared" si="10" ref="T16:T35">S16/R16*100</f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>
        <f aca="true" t="shared" si="11" ref="AD16:AD34">AG16+AJ16+AM16</f>
        <v>57.599999999999994</v>
      </c>
      <c r="AE16" s="4">
        <f aca="true" t="shared" si="12" ref="AE16:AE34">AH16+AK16+AN16</f>
        <v>21.7</v>
      </c>
      <c r="AF16" s="4">
        <f aca="true" t="shared" si="13" ref="AF16:AF34">AE16/AD16*100</f>
        <v>37.673611111111114</v>
      </c>
      <c r="AG16" s="4">
        <v>0.8</v>
      </c>
      <c r="AH16" s="4">
        <v>0.4</v>
      </c>
      <c r="AI16" s="4">
        <f aca="true" t="shared" si="14" ref="AI16:AI34">AH16/AG16*100</f>
        <v>50</v>
      </c>
      <c r="AJ16" s="4">
        <v>18</v>
      </c>
      <c r="AK16" s="4">
        <v>1.9</v>
      </c>
      <c r="AL16" s="4">
        <f aca="true" t="shared" si="15" ref="AL16:AL34">AK16/AJ16*100</f>
        <v>10.555555555555555</v>
      </c>
      <c r="AM16" s="4">
        <v>38.8</v>
      </c>
      <c r="AN16" s="4">
        <v>19.4</v>
      </c>
      <c r="AO16" s="4">
        <f aca="true" t="shared" si="16" ref="AO16:AO33">AN16/AM16*100</f>
        <v>50</v>
      </c>
      <c r="AP16" s="4"/>
      <c r="AQ16" s="4"/>
      <c r="AR16" s="4"/>
      <c r="AS16" s="4"/>
      <c r="AT16" s="4"/>
      <c r="AU16" s="4"/>
    </row>
    <row r="17" spans="1:47" ht="12.75">
      <c r="A17" s="2" t="s">
        <v>26</v>
      </c>
      <c r="B17" s="3" t="s">
        <v>2</v>
      </c>
      <c r="C17" s="4">
        <f t="shared" si="0"/>
        <v>2473.6</v>
      </c>
      <c r="D17" s="4">
        <f t="shared" si="1"/>
        <v>571.1</v>
      </c>
      <c r="E17" s="4">
        <f t="shared" si="2"/>
        <v>23.087807244501942</v>
      </c>
      <c r="F17" s="4">
        <f t="shared" si="3"/>
        <v>1175.8</v>
      </c>
      <c r="G17" s="4">
        <f t="shared" si="3"/>
        <v>538</v>
      </c>
      <c r="H17" s="4">
        <f t="shared" si="4"/>
        <v>45.756080966150705</v>
      </c>
      <c r="I17" s="4">
        <v>0</v>
      </c>
      <c r="J17" s="4">
        <v>0</v>
      </c>
      <c r="K17" s="4">
        <v>0</v>
      </c>
      <c r="L17" s="4">
        <v>1175.8</v>
      </c>
      <c r="M17" s="4">
        <v>538</v>
      </c>
      <c r="N17" s="4">
        <f t="shared" si="6"/>
        <v>45.756080966150705</v>
      </c>
      <c r="O17" s="4">
        <f t="shared" si="7"/>
        <v>1215.9</v>
      </c>
      <c r="P17" s="4">
        <f t="shared" si="8"/>
        <v>0</v>
      </c>
      <c r="Q17" s="4">
        <f t="shared" si="9"/>
        <v>0</v>
      </c>
      <c r="R17" s="4">
        <v>1215.9</v>
      </c>
      <c r="S17" s="4">
        <v>0</v>
      </c>
      <c r="T17" s="4">
        <f t="shared" si="10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>
        <f t="shared" si="11"/>
        <v>81.9</v>
      </c>
      <c r="AE17" s="4">
        <f t="shared" si="12"/>
        <v>33.1</v>
      </c>
      <c r="AF17" s="4">
        <f t="shared" si="13"/>
        <v>40.415140415140414</v>
      </c>
      <c r="AG17" s="4">
        <v>1.7</v>
      </c>
      <c r="AH17" s="4">
        <v>0.9</v>
      </c>
      <c r="AI17" s="4">
        <f t="shared" si="14"/>
        <v>52.94117647058824</v>
      </c>
      <c r="AJ17" s="4">
        <v>18</v>
      </c>
      <c r="AK17" s="4">
        <v>1</v>
      </c>
      <c r="AL17" s="4">
        <f t="shared" si="15"/>
        <v>5.555555555555555</v>
      </c>
      <c r="AM17" s="4">
        <v>62.2</v>
      </c>
      <c r="AN17" s="4">
        <v>31.2</v>
      </c>
      <c r="AO17" s="4">
        <f t="shared" si="16"/>
        <v>50.160771704180064</v>
      </c>
      <c r="AP17" s="4"/>
      <c r="AQ17" s="4"/>
      <c r="AR17" s="4"/>
      <c r="AS17" s="4"/>
      <c r="AT17" s="4"/>
      <c r="AU17" s="4"/>
    </row>
    <row r="18" spans="1:47" ht="12.75">
      <c r="A18" s="2" t="s">
        <v>27</v>
      </c>
      <c r="B18" s="3" t="s">
        <v>3</v>
      </c>
      <c r="C18" s="4">
        <f t="shared" si="0"/>
        <v>2210.5</v>
      </c>
      <c r="D18" s="4">
        <f t="shared" si="1"/>
        <v>1129.3</v>
      </c>
      <c r="E18" s="4">
        <f t="shared" si="2"/>
        <v>51.087989142727885</v>
      </c>
      <c r="F18" s="4">
        <f t="shared" si="3"/>
        <v>2030.9</v>
      </c>
      <c r="G18" s="4">
        <f t="shared" si="3"/>
        <v>976.9</v>
      </c>
      <c r="H18" s="4">
        <f t="shared" si="4"/>
        <v>48.10182677630607</v>
      </c>
      <c r="I18" s="4">
        <v>109</v>
      </c>
      <c r="J18" s="4">
        <v>54.5</v>
      </c>
      <c r="K18" s="4">
        <f t="shared" si="5"/>
        <v>50</v>
      </c>
      <c r="L18" s="4">
        <v>1921.9</v>
      </c>
      <c r="M18" s="4">
        <v>922.4</v>
      </c>
      <c r="N18" s="4">
        <f t="shared" si="6"/>
        <v>47.994172433529315</v>
      </c>
      <c r="O18" s="4">
        <f t="shared" si="7"/>
        <v>133.1</v>
      </c>
      <c r="P18" s="4">
        <f t="shared" si="8"/>
        <v>133.1</v>
      </c>
      <c r="Q18" s="4">
        <f t="shared" si="9"/>
        <v>100</v>
      </c>
      <c r="R18" s="4">
        <v>133.1</v>
      </c>
      <c r="S18" s="4">
        <v>133.1</v>
      </c>
      <c r="T18" s="4">
        <f t="shared" si="10"/>
        <v>100</v>
      </c>
      <c r="U18" s="4"/>
      <c r="V18" s="4"/>
      <c r="W18" s="4"/>
      <c r="X18" s="4"/>
      <c r="Y18" s="4"/>
      <c r="Z18" s="4"/>
      <c r="AA18" s="4"/>
      <c r="AB18" s="4"/>
      <c r="AC18" s="4"/>
      <c r="AD18" s="4">
        <f t="shared" si="11"/>
        <v>46.5</v>
      </c>
      <c r="AE18" s="4">
        <f t="shared" si="12"/>
        <v>19.299999999999997</v>
      </c>
      <c r="AF18" s="4">
        <f t="shared" si="13"/>
        <v>41.50537634408602</v>
      </c>
      <c r="AG18" s="4">
        <v>0.8</v>
      </c>
      <c r="AH18" s="4">
        <v>0.4</v>
      </c>
      <c r="AI18" s="4">
        <f t="shared" si="14"/>
        <v>50</v>
      </c>
      <c r="AJ18" s="4">
        <v>9</v>
      </c>
      <c r="AK18" s="4">
        <v>0.5</v>
      </c>
      <c r="AL18" s="4">
        <f t="shared" si="15"/>
        <v>5.555555555555555</v>
      </c>
      <c r="AM18" s="4">
        <v>36.7</v>
      </c>
      <c r="AN18" s="4">
        <v>18.4</v>
      </c>
      <c r="AO18" s="4">
        <f t="shared" si="16"/>
        <v>50.13623978201635</v>
      </c>
      <c r="AP18" s="4"/>
      <c r="AQ18" s="4"/>
      <c r="AR18" s="4"/>
      <c r="AS18" s="4"/>
      <c r="AT18" s="4"/>
      <c r="AU18" s="4"/>
    </row>
    <row r="19" spans="1:47" ht="12.75">
      <c r="A19" s="2" t="s">
        <v>28</v>
      </c>
      <c r="B19" s="3" t="s">
        <v>4</v>
      </c>
      <c r="C19" s="4">
        <f t="shared" si="0"/>
        <v>2191</v>
      </c>
      <c r="D19" s="4">
        <f t="shared" si="1"/>
        <v>1166.6</v>
      </c>
      <c r="E19" s="4">
        <f t="shared" si="2"/>
        <v>53.245093564582376</v>
      </c>
      <c r="F19" s="4">
        <f t="shared" si="3"/>
        <v>2073.6</v>
      </c>
      <c r="G19" s="4">
        <f t="shared" si="3"/>
        <v>1080</v>
      </c>
      <c r="H19" s="4">
        <f t="shared" si="4"/>
        <v>52.083333333333336</v>
      </c>
      <c r="I19" s="4">
        <v>902</v>
      </c>
      <c r="J19" s="4">
        <v>451.1</v>
      </c>
      <c r="K19" s="4">
        <f t="shared" si="5"/>
        <v>50.01108647450111</v>
      </c>
      <c r="L19" s="4">
        <v>1171.6</v>
      </c>
      <c r="M19" s="4">
        <v>628.9</v>
      </c>
      <c r="N19" s="4">
        <f t="shared" si="6"/>
        <v>53.678729941959716</v>
      </c>
      <c r="O19" s="4">
        <f t="shared" si="7"/>
        <v>68</v>
      </c>
      <c r="P19" s="4">
        <f t="shared" si="8"/>
        <v>68</v>
      </c>
      <c r="Q19" s="4">
        <f t="shared" si="9"/>
        <v>100</v>
      </c>
      <c r="R19" s="4">
        <v>68</v>
      </c>
      <c r="S19" s="4">
        <v>68</v>
      </c>
      <c r="T19" s="4">
        <f t="shared" si="10"/>
        <v>100</v>
      </c>
      <c r="U19" s="4"/>
      <c r="V19" s="4"/>
      <c r="W19" s="4"/>
      <c r="X19" s="4"/>
      <c r="Y19" s="4"/>
      <c r="Z19" s="4"/>
      <c r="AA19" s="4"/>
      <c r="AB19" s="4"/>
      <c r="AC19" s="4"/>
      <c r="AD19" s="4">
        <f t="shared" si="11"/>
        <v>49.400000000000006</v>
      </c>
      <c r="AE19" s="4">
        <f t="shared" si="12"/>
        <v>18.6</v>
      </c>
      <c r="AF19" s="4">
        <f t="shared" si="13"/>
        <v>37.65182186234818</v>
      </c>
      <c r="AG19" s="4">
        <v>0.8</v>
      </c>
      <c r="AH19" s="4">
        <v>0.4</v>
      </c>
      <c r="AI19" s="4">
        <f t="shared" si="14"/>
        <v>50</v>
      </c>
      <c r="AJ19" s="4">
        <v>14</v>
      </c>
      <c r="AK19" s="4">
        <v>0.9</v>
      </c>
      <c r="AL19" s="4">
        <f t="shared" si="15"/>
        <v>6.42857142857143</v>
      </c>
      <c r="AM19" s="4">
        <v>34.6</v>
      </c>
      <c r="AN19" s="4">
        <v>17.3</v>
      </c>
      <c r="AO19" s="4">
        <f t="shared" si="16"/>
        <v>50</v>
      </c>
      <c r="AP19" s="4"/>
      <c r="AQ19" s="4"/>
      <c r="AR19" s="4"/>
      <c r="AS19" s="4"/>
      <c r="AT19" s="4"/>
      <c r="AU19" s="4"/>
    </row>
    <row r="20" spans="1:47" ht="12.75">
      <c r="A20" s="2" t="s">
        <v>29</v>
      </c>
      <c r="B20" s="3" t="s">
        <v>5</v>
      </c>
      <c r="C20" s="4">
        <f t="shared" si="0"/>
        <v>1844.8</v>
      </c>
      <c r="D20" s="4">
        <f t="shared" si="1"/>
        <v>828.3000000000001</v>
      </c>
      <c r="E20" s="4">
        <f t="shared" si="2"/>
        <v>44.899176062445804</v>
      </c>
      <c r="F20" s="4">
        <f t="shared" si="3"/>
        <v>1631.1</v>
      </c>
      <c r="G20" s="4">
        <f t="shared" si="3"/>
        <v>807.7</v>
      </c>
      <c r="H20" s="4">
        <f t="shared" si="4"/>
        <v>49.51872969161916</v>
      </c>
      <c r="I20" s="4">
        <v>51</v>
      </c>
      <c r="J20" s="4">
        <v>25.5</v>
      </c>
      <c r="K20" s="4">
        <f t="shared" si="5"/>
        <v>50</v>
      </c>
      <c r="L20" s="4">
        <v>1580.1</v>
      </c>
      <c r="M20" s="4">
        <v>782.2</v>
      </c>
      <c r="N20" s="4">
        <f t="shared" si="6"/>
        <v>49.503196000253155</v>
      </c>
      <c r="O20" s="4">
        <f t="shared" si="7"/>
        <v>153.2</v>
      </c>
      <c r="P20" s="4">
        <f t="shared" si="8"/>
        <v>0</v>
      </c>
      <c r="Q20" s="4">
        <f t="shared" si="9"/>
        <v>0</v>
      </c>
      <c r="R20" s="4">
        <v>153.2</v>
      </c>
      <c r="S20" s="4">
        <v>0</v>
      </c>
      <c r="T20" s="4">
        <f t="shared" si="10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>
        <f t="shared" si="11"/>
        <v>60.5</v>
      </c>
      <c r="AE20" s="4">
        <f t="shared" si="12"/>
        <v>20.599999999999998</v>
      </c>
      <c r="AF20" s="4">
        <f t="shared" si="13"/>
        <v>34.049586776859506</v>
      </c>
      <c r="AG20" s="4">
        <v>0.8</v>
      </c>
      <c r="AH20" s="4">
        <v>0.4</v>
      </c>
      <c r="AI20" s="4">
        <f t="shared" si="14"/>
        <v>50</v>
      </c>
      <c r="AJ20" s="4">
        <v>23</v>
      </c>
      <c r="AK20" s="4">
        <v>1.8</v>
      </c>
      <c r="AL20" s="4">
        <f t="shared" si="15"/>
        <v>7.82608695652174</v>
      </c>
      <c r="AM20" s="4">
        <v>36.7</v>
      </c>
      <c r="AN20" s="4">
        <v>18.4</v>
      </c>
      <c r="AO20" s="4">
        <f t="shared" si="16"/>
        <v>50.13623978201635</v>
      </c>
      <c r="AP20" s="4"/>
      <c r="AQ20" s="4"/>
      <c r="AR20" s="4"/>
      <c r="AS20" s="4"/>
      <c r="AT20" s="4"/>
      <c r="AU20" s="4"/>
    </row>
    <row r="21" spans="1:47" ht="12.75">
      <c r="A21" s="2" t="s">
        <v>30</v>
      </c>
      <c r="B21" s="3" t="s">
        <v>6</v>
      </c>
      <c r="C21" s="4">
        <f t="shared" si="0"/>
        <v>2183</v>
      </c>
      <c r="D21" s="4">
        <f t="shared" si="1"/>
        <v>1018.6</v>
      </c>
      <c r="E21" s="4">
        <f t="shared" si="2"/>
        <v>46.6605588639487</v>
      </c>
      <c r="F21" s="4">
        <f t="shared" si="3"/>
        <v>2013.7</v>
      </c>
      <c r="G21" s="4">
        <f t="shared" si="3"/>
        <v>998.7</v>
      </c>
      <c r="H21" s="4">
        <f t="shared" si="4"/>
        <v>49.595272384168446</v>
      </c>
      <c r="I21" s="4">
        <v>967</v>
      </c>
      <c r="J21" s="4">
        <v>483.6</v>
      </c>
      <c r="K21" s="4">
        <f t="shared" si="5"/>
        <v>50.01034126163392</v>
      </c>
      <c r="L21" s="4">
        <v>1046.7</v>
      </c>
      <c r="M21" s="4">
        <v>515.1</v>
      </c>
      <c r="N21" s="4">
        <f t="shared" si="6"/>
        <v>49.211808541129265</v>
      </c>
      <c r="O21" s="4">
        <f t="shared" si="7"/>
        <v>106.9</v>
      </c>
      <c r="P21" s="4">
        <f t="shared" si="8"/>
        <v>0</v>
      </c>
      <c r="Q21" s="4">
        <f t="shared" si="9"/>
        <v>0</v>
      </c>
      <c r="R21" s="4">
        <v>106.9</v>
      </c>
      <c r="S21" s="4">
        <v>0</v>
      </c>
      <c r="T21" s="4">
        <f t="shared" si="10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>
        <f t="shared" si="11"/>
        <v>62.400000000000006</v>
      </c>
      <c r="AE21" s="4">
        <f t="shared" si="12"/>
        <v>19.9</v>
      </c>
      <c r="AF21" s="4">
        <f t="shared" si="13"/>
        <v>31.89102564102563</v>
      </c>
      <c r="AG21" s="4">
        <v>0.8</v>
      </c>
      <c r="AH21" s="4">
        <v>0.4</v>
      </c>
      <c r="AI21" s="4">
        <f t="shared" si="14"/>
        <v>50</v>
      </c>
      <c r="AJ21" s="4">
        <v>27</v>
      </c>
      <c r="AK21" s="4">
        <v>2.3</v>
      </c>
      <c r="AL21" s="4">
        <f t="shared" si="15"/>
        <v>8.518518518518519</v>
      </c>
      <c r="AM21" s="4">
        <v>34.6</v>
      </c>
      <c r="AN21" s="4">
        <v>17.2</v>
      </c>
      <c r="AO21" s="4">
        <f t="shared" si="16"/>
        <v>49.71098265895954</v>
      </c>
      <c r="AP21" s="4"/>
      <c r="AQ21" s="4"/>
      <c r="AR21" s="4"/>
      <c r="AS21" s="4"/>
      <c r="AT21" s="4"/>
      <c r="AU21" s="4"/>
    </row>
    <row r="22" spans="1:47" ht="12.75">
      <c r="A22" s="2" t="s">
        <v>31</v>
      </c>
      <c r="B22" s="3" t="s">
        <v>7</v>
      </c>
      <c r="C22" s="4">
        <f t="shared" si="0"/>
        <v>2246</v>
      </c>
      <c r="D22" s="4">
        <f t="shared" si="1"/>
        <v>1005.5000000000001</v>
      </c>
      <c r="E22" s="4">
        <f t="shared" si="2"/>
        <v>44.76847729296527</v>
      </c>
      <c r="F22" s="4">
        <f t="shared" si="3"/>
        <v>2051.2</v>
      </c>
      <c r="G22" s="4">
        <f t="shared" si="3"/>
        <v>985.9000000000001</v>
      </c>
      <c r="H22" s="4">
        <f t="shared" si="4"/>
        <v>48.064547581903284</v>
      </c>
      <c r="I22" s="4">
        <v>1177</v>
      </c>
      <c r="J22" s="4">
        <v>588.6</v>
      </c>
      <c r="K22" s="4">
        <f t="shared" si="5"/>
        <v>50.00849617672047</v>
      </c>
      <c r="L22" s="4">
        <v>874.2</v>
      </c>
      <c r="M22" s="4">
        <v>397.3</v>
      </c>
      <c r="N22" s="4">
        <f t="shared" si="6"/>
        <v>45.447266071837106</v>
      </c>
      <c r="O22" s="4">
        <f t="shared" si="7"/>
        <v>140.4</v>
      </c>
      <c r="P22" s="4">
        <f t="shared" si="8"/>
        <v>0</v>
      </c>
      <c r="Q22" s="4">
        <f t="shared" si="9"/>
        <v>0</v>
      </c>
      <c r="R22" s="4">
        <v>140.4</v>
      </c>
      <c r="S22" s="4">
        <v>0</v>
      </c>
      <c r="T22" s="4">
        <f t="shared" si="10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>
        <f t="shared" si="11"/>
        <v>54.400000000000006</v>
      </c>
      <c r="AE22" s="4">
        <f t="shared" si="12"/>
        <v>19.6</v>
      </c>
      <c r="AF22" s="4">
        <f t="shared" si="13"/>
        <v>36.029411764705884</v>
      </c>
      <c r="AG22" s="4">
        <v>0.8</v>
      </c>
      <c r="AH22" s="4">
        <v>0.4</v>
      </c>
      <c r="AI22" s="4">
        <f t="shared" si="14"/>
        <v>50</v>
      </c>
      <c r="AJ22" s="4">
        <v>18</v>
      </c>
      <c r="AK22" s="4">
        <v>1.4</v>
      </c>
      <c r="AL22" s="4">
        <f t="shared" si="15"/>
        <v>7.777777777777778</v>
      </c>
      <c r="AM22" s="4">
        <v>35.6</v>
      </c>
      <c r="AN22" s="4">
        <v>17.8</v>
      </c>
      <c r="AO22" s="4">
        <f t="shared" si="16"/>
        <v>50</v>
      </c>
      <c r="AP22" s="4"/>
      <c r="AQ22" s="4"/>
      <c r="AR22" s="4"/>
      <c r="AS22" s="4"/>
      <c r="AT22" s="4"/>
      <c r="AU22" s="4"/>
    </row>
    <row r="23" spans="1:47" ht="12.75">
      <c r="A23" s="2" t="s">
        <v>32</v>
      </c>
      <c r="B23" s="3" t="s">
        <v>8</v>
      </c>
      <c r="C23" s="4">
        <f t="shared" si="0"/>
        <v>3097.2</v>
      </c>
      <c r="D23" s="4">
        <f t="shared" si="1"/>
        <v>1350.8</v>
      </c>
      <c r="E23" s="4">
        <f t="shared" si="2"/>
        <v>43.61358646519437</v>
      </c>
      <c r="F23" s="4">
        <f t="shared" si="3"/>
        <v>2863.7</v>
      </c>
      <c r="G23" s="4">
        <f t="shared" si="3"/>
        <v>1311.5</v>
      </c>
      <c r="H23" s="4">
        <f t="shared" si="4"/>
        <v>45.797394978524295</v>
      </c>
      <c r="I23" s="4">
        <v>0</v>
      </c>
      <c r="J23" s="4">
        <v>0</v>
      </c>
      <c r="K23" s="4">
        <v>0</v>
      </c>
      <c r="L23" s="4">
        <v>2863.7</v>
      </c>
      <c r="M23" s="4">
        <v>1311.5</v>
      </c>
      <c r="N23" s="4">
        <f t="shared" si="6"/>
        <v>45.797394978524295</v>
      </c>
      <c r="O23" s="4">
        <f t="shared" si="7"/>
        <v>136</v>
      </c>
      <c r="P23" s="4">
        <f t="shared" si="8"/>
        <v>0</v>
      </c>
      <c r="Q23" s="4">
        <f t="shared" si="9"/>
        <v>0</v>
      </c>
      <c r="R23" s="4">
        <v>136</v>
      </c>
      <c r="S23" s="4">
        <v>0</v>
      </c>
      <c r="T23" s="4">
        <f t="shared" si="10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>
        <f t="shared" si="11"/>
        <v>97.5</v>
      </c>
      <c r="AE23" s="4">
        <f t="shared" si="12"/>
        <v>39.3</v>
      </c>
      <c r="AF23" s="4">
        <f t="shared" si="13"/>
        <v>40.30769230769231</v>
      </c>
      <c r="AG23" s="4">
        <v>1.7</v>
      </c>
      <c r="AH23" s="4">
        <v>0.8</v>
      </c>
      <c r="AI23" s="4">
        <f t="shared" si="14"/>
        <v>47.05882352941177</v>
      </c>
      <c r="AJ23" s="4">
        <v>23</v>
      </c>
      <c r="AK23" s="4">
        <v>2.1</v>
      </c>
      <c r="AL23" s="4">
        <f t="shared" si="15"/>
        <v>9.130434782608695</v>
      </c>
      <c r="AM23" s="4">
        <v>72.8</v>
      </c>
      <c r="AN23" s="4">
        <v>36.4</v>
      </c>
      <c r="AO23" s="4">
        <f t="shared" si="16"/>
        <v>50</v>
      </c>
      <c r="AP23" s="4"/>
      <c r="AQ23" s="4"/>
      <c r="AR23" s="4"/>
      <c r="AS23" s="4"/>
      <c r="AT23" s="4"/>
      <c r="AU23" s="4"/>
    </row>
    <row r="24" spans="1:47" ht="12.75">
      <c r="A24" s="2" t="s">
        <v>33</v>
      </c>
      <c r="B24" s="3" t="s">
        <v>9</v>
      </c>
      <c r="C24" s="4">
        <f t="shared" si="0"/>
        <v>1709</v>
      </c>
      <c r="D24" s="4">
        <f t="shared" si="1"/>
        <v>770.5</v>
      </c>
      <c r="E24" s="4">
        <f t="shared" si="2"/>
        <v>45.084844938560565</v>
      </c>
      <c r="F24" s="4">
        <f t="shared" si="3"/>
        <v>1581.6</v>
      </c>
      <c r="G24" s="4">
        <f t="shared" si="3"/>
        <v>751.2</v>
      </c>
      <c r="H24" s="4">
        <f t="shared" si="4"/>
        <v>47.49620637329288</v>
      </c>
      <c r="I24" s="4">
        <v>505</v>
      </c>
      <c r="J24" s="4">
        <v>252.5</v>
      </c>
      <c r="K24" s="4">
        <f t="shared" si="5"/>
        <v>50</v>
      </c>
      <c r="L24" s="4">
        <v>1076.6</v>
      </c>
      <c r="M24" s="4">
        <v>498.7</v>
      </c>
      <c r="N24" s="4">
        <f t="shared" si="6"/>
        <v>46.32175366895783</v>
      </c>
      <c r="O24" s="4">
        <f t="shared" si="7"/>
        <v>76.9</v>
      </c>
      <c r="P24" s="4">
        <f t="shared" si="8"/>
        <v>0</v>
      </c>
      <c r="Q24" s="4">
        <f t="shared" si="9"/>
        <v>0</v>
      </c>
      <c r="R24" s="4">
        <v>76.9</v>
      </c>
      <c r="S24" s="4">
        <v>0</v>
      </c>
      <c r="T24" s="4">
        <f t="shared" si="10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>
        <f t="shared" si="11"/>
        <v>50.5</v>
      </c>
      <c r="AE24" s="4">
        <f t="shared" si="12"/>
        <v>19.3</v>
      </c>
      <c r="AF24" s="4">
        <f t="shared" si="13"/>
        <v>38.21782178217822</v>
      </c>
      <c r="AG24" s="4">
        <v>0.8</v>
      </c>
      <c r="AH24" s="4">
        <v>0.4</v>
      </c>
      <c r="AI24" s="4">
        <f t="shared" si="14"/>
        <v>50</v>
      </c>
      <c r="AJ24" s="4">
        <v>14</v>
      </c>
      <c r="AK24" s="4">
        <v>1.1</v>
      </c>
      <c r="AL24" s="4">
        <f t="shared" si="15"/>
        <v>7.8571428571428585</v>
      </c>
      <c r="AM24" s="4">
        <v>35.7</v>
      </c>
      <c r="AN24" s="4">
        <v>17.8</v>
      </c>
      <c r="AO24" s="4">
        <f t="shared" si="16"/>
        <v>49.85994397759104</v>
      </c>
      <c r="AP24" s="4"/>
      <c r="AQ24" s="4"/>
      <c r="AR24" s="4"/>
      <c r="AS24" s="4"/>
      <c r="AT24" s="4"/>
      <c r="AU24" s="4"/>
    </row>
    <row r="25" spans="1:47" ht="12.75">
      <c r="A25" s="2" t="s">
        <v>34</v>
      </c>
      <c r="B25" s="3" t="s">
        <v>10</v>
      </c>
      <c r="C25" s="4">
        <f t="shared" si="0"/>
        <v>4582.599999999999</v>
      </c>
      <c r="D25" s="4">
        <f t="shared" si="1"/>
        <v>2004.5000000000002</v>
      </c>
      <c r="E25" s="4">
        <f t="shared" si="2"/>
        <v>43.74154410160172</v>
      </c>
      <c r="F25" s="4">
        <f t="shared" si="3"/>
        <v>4303.7</v>
      </c>
      <c r="G25" s="4">
        <f t="shared" si="3"/>
        <v>1969.8000000000002</v>
      </c>
      <c r="H25" s="4">
        <f t="shared" si="4"/>
        <v>45.769918906987016</v>
      </c>
      <c r="I25" s="4">
        <v>1603</v>
      </c>
      <c r="J25" s="4">
        <v>801.6</v>
      </c>
      <c r="K25" s="4">
        <f t="shared" si="5"/>
        <v>50.00623830318154</v>
      </c>
      <c r="L25" s="4">
        <v>2700.7</v>
      </c>
      <c r="M25" s="4">
        <v>1168.2</v>
      </c>
      <c r="N25" s="4">
        <f t="shared" si="6"/>
        <v>43.255452290147005</v>
      </c>
      <c r="O25" s="4">
        <f t="shared" si="7"/>
        <v>176.9</v>
      </c>
      <c r="P25" s="4">
        <f t="shared" si="8"/>
        <v>0</v>
      </c>
      <c r="Q25" s="4">
        <f t="shared" si="9"/>
        <v>0</v>
      </c>
      <c r="R25" s="4">
        <v>176.9</v>
      </c>
      <c r="S25" s="4">
        <v>0</v>
      </c>
      <c r="T25" s="4">
        <f t="shared" si="10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>
        <f t="shared" si="11"/>
        <v>102</v>
      </c>
      <c r="AE25" s="4">
        <f t="shared" si="12"/>
        <v>34.7</v>
      </c>
      <c r="AF25" s="4">
        <f t="shared" si="13"/>
        <v>34.01960784313726</v>
      </c>
      <c r="AG25" s="4">
        <v>1.7</v>
      </c>
      <c r="AH25" s="4">
        <v>0.9</v>
      </c>
      <c r="AI25" s="4">
        <f t="shared" si="14"/>
        <v>52.94117647058824</v>
      </c>
      <c r="AJ25" s="4">
        <v>37</v>
      </c>
      <c r="AK25" s="4">
        <v>2.2</v>
      </c>
      <c r="AL25" s="4">
        <f t="shared" si="15"/>
        <v>5.9459459459459465</v>
      </c>
      <c r="AM25" s="4">
        <v>63.3</v>
      </c>
      <c r="AN25" s="4">
        <v>31.6</v>
      </c>
      <c r="AO25" s="4">
        <f t="shared" si="16"/>
        <v>49.92101105845182</v>
      </c>
      <c r="AP25" s="4"/>
      <c r="AQ25" s="4"/>
      <c r="AR25" s="4"/>
      <c r="AS25" s="4"/>
      <c r="AT25" s="4"/>
      <c r="AU25" s="4"/>
    </row>
    <row r="26" spans="1:47" ht="12.75">
      <c r="A26" s="2" t="s">
        <v>35</v>
      </c>
      <c r="B26" s="3" t="s">
        <v>11</v>
      </c>
      <c r="C26" s="4">
        <f t="shared" si="0"/>
        <v>2025.4999999999998</v>
      </c>
      <c r="D26" s="4">
        <f t="shared" si="1"/>
        <v>886.4</v>
      </c>
      <c r="E26" s="4">
        <f t="shared" si="2"/>
        <v>43.7620340656628</v>
      </c>
      <c r="F26" s="4">
        <f t="shared" si="3"/>
        <v>1866.1</v>
      </c>
      <c r="G26" s="4">
        <f t="shared" si="3"/>
        <v>865</v>
      </c>
      <c r="H26" s="4">
        <f t="shared" si="4"/>
        <v>46.353357269171</v>
      </c>
      <c r="I26" s="4">
        <v>121</v>
      </c>
      <c r="J26" s="4">
        <v>60.5</v>
      </c>
      <c r="K26" s="4">
        <f t="shared" si="5"/>
        <v>50</v>
      </c>
      <c r="L26" s="4">
        <v>1745.1</v>
      </c>
      <c r="M26" s="4">
        <v>804.5</v>
      </c>
      <c r="N26" s="4">
        <f t="shared" si="6"/>
        <v>46.10050999942697</v>
      </c>
      <c r="O26" s="4">
        <f t="shared" si="7"/>
        <v>97.8</v>
      </c>
      <c r="P26" s="4">
        <f t="shared" si="8"/>
        <v>0</v>
      </c>
      <c r="Q26" s="4">
        <f t="shared" si="9"/>
        <v>0</v>
      </c>
      <c r="R26" s="4">
        <v>97.8</v>
      </c>
      <c r="S26" s="4">
        <v>0</v>
      </c>
      <c r="T26" s="4">
        <f t="shared" si="10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>
        <f t="shared" si="11"/>
        <v>61.599999999999994</v>
      </c>
      <c r="AE26" s="4">
        <f t="shared" si="12"/>
        <v>21.4</v>
      </c>
      <c r="AF26" s="4">
        <f t="shared" si="13"/>
        <v>34.740259740259745</v>
      </c>
      <c r="AG26" s="4">
        <v>0.8</v>
      </c>
      <c r="AH26" s="4">
        <v>0.4</v>
      </c>
      <c r="AI26" s="4">
        <f t="shared" si="14"/>
        <v>50</v>
      </c>
      <c r="AJ26" s="4">
        <v>23</v>
      </c>
      <c r="AK26" s="4">
        <v>2.1</v>
      </c>
      <c r="AL26" s="4">
        <f t="shared" si="15"/>
        <v>9.130434782608695</v>
      </c>
      <c r="AM26" s="4">
        <v>37.8</v>
      </c>
      <c r="AN26" s="4">
        <v>18.9</v>
      </c>
      <c r="AO26" s="4">
        <f t="shared" si="16"/>
        <v>50</v>
      </c>
      <c r="AP26" s="4"/>
      <c r="AQ26" s="4"/>
      <c r="AR26" s="4"/>
      <c r="AS26" s="4"/>
      <c r="AT26" s="4"/>
      <c r="AU26" s="4"/>
    </row>
    <row r="27" spans="1:47" ht="12.75">
      <c r="A27" s="2" t="s">
        <v>36</v>
      </c>
      <c r="B27" s="3" t="s">
        <v>12</v>
      </c>
      <c r="C27" s="4">
        <f t="shared" si="0"/>
        <v>1335.3</v>
      </c>
      <c r="D27" s="4">
        <f t="shared" si="1"/>
        <v>680.5</v>
      </c>
      <c r="E27" s="4">
        <f t="shared" si="2"/>
        <v>50.96233056242043</v>
      </c>
      <c r="F27" s="4">
        <f t="shared" si="3"/>
        <v>1245.8</v>
      </c>
      <c r="G27" s="4">
        <f t="shared" si="3"/>
        <v>611.8</v>
      </c>
      <c r="H27" s="4">
        <f t="shared" si="4"/>
        <v>49.10900626103708</v>
      </c>
      <c r="I27" s="4">
        <v>930</v>
      </c>
      <c r="J27" s="4">
        <v>465</v>
      </c>
      <c r="K27" s="4">
        <f t="shared" si="5"/>
        <v>50</v>
      </c>
      <c r="L27" s="4">
        <v>315.8</v>
      </c>
      <c r="M27" s="4">
        <v>146.8</v>
      </c>
      <c r="N27" s="4">
        <f t="shared" si="6"/>
        <v>46.48511716276124</v>
      </c>
      <c r="O27" s="4">
        <f t="shared" si="7"/>
        <v>52.2</v>
      </c>
      <c r="P27" s="4">
        <f t="shared" si="8"/>
        <v>52.2</v>
      </c>
      <c r="Q27" s="4">
        <f t="shared" si="9"/>
        <v>100</v>
      </c>
      <c r="R27" s="4">
        <v>52.2</v>
      </c>
      <c r="S27" s="4">
        <v>52.2</v>
      </c>
      <c r="T27" s="4">
        <f t="shared" si="10"/>
        <v>100</v>
      </c>
      <c r="U27" s="4"/>
      <c r="V27" s="4"/>
      <c r="W27" s="4"/>
      <c r="X27" s="4"/>
      <c r="Y27" s="4"/>
      <c r="Z27" s="4"/>
      <c r="AA27" s="4"/>
      <c r="AB27" s="4"/>
      <c r="AC27" s="4"/>
      <c r="AD27" s="4">
        <f t="shared" si="11"/>
        <v>37.3</v>
      </c>
      <c r="AE27" s="4">
        <f t="shared" si="12"/>
        <v>16.5</v>
      </c>
      <c r="AF27" s="4">
        <f t="shared" si="13"/>
        <v>44.23592493297587</v>
      </c>
      <c r="AG27" s="4">
        <v>0.8</v>
      </c>
      <c r="AH27" s="4">
        <v>0.4</v>
      </c>
      <c r="AI27" s="4">
        <f t="shared" si="14"/>
        <v>50</v>
      </c>
      <c r="AJ27" s="4">
        <v>5</v>
      </c>
      <c r="AK27" s="4">
        <v>0.3</v>
      </c>
      <c r="AL27" s="4">
        <f t="shared" si="15"/>
        <v>6</v>
      </c>
      <c r="AM27" s="4">
        <v>31.5</v>
      </c>
      <c r="AN27" s="4">
        <v>15.8</v>
      </c>
      <c r="AO27" s="4">
        <f t="shared" si="16"/>
        <v>50.15873015873016</v>
      </c>
      <c r="AP27" s="4"/>
      <c r="AQ27" s="4"/>
      <c r="AR27" s="4"/>
      <c r="AS27" s="4"/>
      <c r="AT27" s="4"/>
      <c r="AU27" s="4"/>
    </row>
    <row r="28" spans="1:47" ht="12.75">
      <c r="A28" s="2" t="s">
        <v>37</v>
      </c>
      <c r="B28" s="3" t="s">
        <v>13</v>
      </c>
      <c r="C28" s="4">
        <f t="shared" si="0"/>
        <v>8638.7</v>
      </c>
      <c r="D28" s="4">
        <f t="shared" si="1"/>
        <v>2859.3999999999996</v>
      </c>
      <c r="E28" s="4">
        <f t="shared" si="2"/>
        <v>33.09988771458668</v>
      </c>
      <c r="F28" s="4">
        <f t="shared" si="3"/>
        <v>6138.7</v>
      </c>
      <c r="G28" s="4">
        <f t="shared" si="3"/>
        <v>2726.2</v>
      </c>
      <c r="H28" s="4">
        <f t="shared" si="4"/>
        <v>44.410054246013</v>
      </c>
      <c r="I28" s="4">
        <v>1107</v>
      </c>
      <c r="J28" s="4">
        <v>553.6</v>
      </c>
      <c r="K28" s="4">
        <f t="shared" si="5"/>
        <v>50.00903342366757</v>
      </c>
      <c r="L28" s="4">
        <v>5031.7</v>
      </c>
      <c r="M28" s="4">
        <v>2172.6</v>
      </c>
      <c r="N28" s="4">
        <f t="shared" si="6"/>
        <v>43.17824989566151</v>
      </c>
      <c r="O28" s="4">
        <f t="shared" si="7"/>
        <v>2193.8</v>
      </c>
      <c r="P28" s="4">
        <f t="shared" si="8"/>
        <v>0</v>
      </c>
      <c r="Q28" s="4">
        <f t="shared" si="9"/>
        <v>0</v>
      </c>
      <c r="R28" s="4">
        <v>2193.8</v>
      </c>
      <c r="S28" s="4">
        <v>0</v>
      </c>
      <c r="T28" s="4">
        <f t="shared" si="10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>
        <f t="shared" si="11"/>
        <v>306.2</v>
      </c>
      <c r="AE28" s="4">
        <f t="shared" si="12"/>
        <v>133.20000000000002</v>
      </c>
      <c r="AF28" s="4">
        <f t="shared" si="13"/>
        <v>43.50097975179622</v>
      </c>
      <c r="AG28" s="4">
        <v>2.3</v>
      </c>
      <c r="AH28" s="4">
        <v>1.1</v>
      </c>
      <c r="AI28" s="4">
        <f t="shared" si="14"/>
        <v>47.82608695652175</v>
      </c>
      <c r="AJ28" s="4">
        <v>55</v>
      </c>
      <c r="AK28" s="4">
        <v>7.7</v>
      </c>
      <c r="AL28" s="4">
        <f t="shared" si="15"/>
        <v>14.000000000000002</v>
      </c>
      <c r="AM28" s="4">
        <v>248.9</v>
      </c>
      <c r="AN28" s="4">
        <v>124.4</v>
      </c>
      <c r="AO28" s="4">
        <f t="shared" si="16"/>
        <v>49.97991161108879</v>
      </c>
      <c r="AP28" s="4"/>
      <c r="AQ28" s="4"/>
      <c r="AR28" s="4"/>
      <c r="AS28" s="4"/>
      <c r="AT28" s="4"/>
      <c r="AU28" s="4"/>
    </row>
    <row r="29" spans="1:47" ht="12.75">
      <c r="A29" s="2" t="s">
        <v>38</v>
      </c>
      <c r="B29" s="3" t="s">
        <v>14</v>
      </c>
      <c r="C29" s="4">
        <f t="shared" si="0"/>
        <v>4934.9</v>
      </c>
      <c r="D29" s="4">
        <f t="shared" si="1"/>
        <v>3393.2</v>
      </c>
      <c r="E29" s="4">
        <f t="shared" si="2"/>
        <v>68.75924537477964</v>
      </c>
      <c r="F29" s="4">
        <f t="shared" si="3"/>
        <v>2650.6</v>
      </c>
      <c r="G29" s="4">
        <f t="shared" si="3"/>
        <v>1274.4</v>
      </c>
      <c r="H29" s="4">
        <f t="shared" si="4"/>
        <v>48.07968007243644</v>
      </c>
      <c r="I29" s="4">
        <v>1355</v>
      </c>
      <c r="J29" s="4">
        <v>677.6</v>
      </c>
      <c r="K29" s="4">
        <f t="shared" si="5"/>
        <v>50.007380073800746</v>
      </c>
      <c r="L29" s="4">
        <v>1295.6</v>
      </c>
      <c r="M29" s="4">
        <v>596.8</v>
      </c>
      <c r="N29" s="4">
        <f t="shared" si="6"/>
        <v>46.063599876505094</v>
      </c>
      <c r="O29" s="4">
        <f t="shared" si="7"/>
        <v>2220.9</v>
      </c>
      <c r="P29" s="4">
        <f t="shared" si="8"/>
        <v>2098.2</v>
      </c>
      <c r="Q29" s="4">
        <f t="shared" si="9"/>
        <v>94.47521275158718</v>
      </c>
      <c r="R29" s="4">
        <v>2220.9</v>
      </c>
      <c r="S29" s="4">
        <v>2098.2</v>
      </c>
      <c r="T29" s="4">
        <f t="shared" si="10"/>
        <v>94.47521275158718</v>
      </c>
      <c r="U29" s="4"/>
      <c r="V29" s="4"/>
      <c r="W29" s="4"/>
      <c r="X29" s="4"/>
      <c r="Y29" s="4"/>
      <c r="Z29" s="4"/>
      <c r="AA29" s="4"/>
      <c r="AB29" s="4"/>
      <c r="AC29" s="4"/>
      <c r="AD29" s="4">
        <f t="shared" si="11"/>
        <v>63.400000000000006</v>
      </c>
      <c r="AE29" s="4">
        <f t="shared" si="12"/>
        <v>20.6</v>
      </c>
      <c r="AF29" s="4">
        <f t="shared" si="13"/>
        <v>32.49211356466877</v>
      </c>
      <c r="AG29" s="4">
        <v>0.8</v>
      </c>
      <c r="AH29" s="4">
        <v>0.4</v>
      </c>
      <c r="AI29" s="4">
        <f t="shared" si="14"/>
        <v>50</v>
      </c>
      <c r="AJ29" s="4">
        <v>27</v>
      </c>
      <c r="AK29" s="4">
        <v>2.4</v>
      </c>
      <c r="AL29" s="4">
        <f t="shared" si="15"/>
        <v>8.88888888888889</v>
      </c>
      <c r="AM29" s="4">
        <v>35.6</v>
      </c>
      <c r="AN29" s="4">
        <v>17.8</v>
      </c>
      <c r="AO29" s="4">
        <f t="shared" si="16"/>
        <v>50</v>
      </c>
      <c r="AP29" s="4"/>
      <c r="AQ29" s="4"/>
      <c r="AR29" s="4"/>
      <c r="AS29" s="4"/>
      <c r="AT29" s="4"/>
      <c r="AU29" s="4"/>
    </row>
    <row r="30" spans="1:47" ht="12.75">
      <c r="A30" s="2" t="s">
        <v>39</v>
      </c>
      <c r="B30" s="3" t="s">
        <v>16</v>
      </c>
      <c r="C30" s="4">
        <f t="shared" si="0"/>
        <v>1865.3</v>
      </c>
      <c r="D30" s="4">
        <f t="shared" si="1"/>
        <v>941.9000000000001</v>
      </c>
      <c r="E30" s="4">
        <f t="shared" si="2"/>
        <v>50.49589878303758</v>
      </c>
      <c r="F30" s="4">
        <f t="shared" si="3"/>
        <v>1764.5</v>
      </c>
      <c r="G30" s="4">
        <f t="shared" si="3"/>
        <v>865.3000000000001</v>
      </c>
      <c r="H30" s="4">
        <f t="shared" si="4"/>
        <v>49.03938792859167</v>
      </c>
      <c r="I30" s="4">
        <v>680</v>
      </c>
      <c r="J30" s="4">
        <v>340.1</v>
      </c>
      <c r="K30" s="4">
        <f t="shared" si="5"/>
        <v>50.01470588235295</v>
      </c>
      <c r="L30" s="4">
        <v>1084.5</v>
      </c>
      <c r="M30" s="4">
        <v>525.2</v>
      </c>
      <c r="N30" s="4">
        <f t="shared" si="6"/>
        <v>48.427846934071006</v>
      </c>
      <c r="O30" s="4">
        <f t="shared" si="7"/>
        <v>59.5</v>
      </c>
      <c r="P30" s="4">
        <f t="shared" si="8"/>
        <v>59.5</v>
      </c>
      <c r="Q30" s="4">
        <f t="shared" si="9"/>
        <v>100</v>
      </c>
      <c r="R30" s="4">
        <v>59.5</v>
      </c>
      <c r="S30" s="4">
        <v>59.5</v>
      </c>
      <c r="T30" s="4">
        <f t="shared" si="10"/>
        <v>100</v>
      </c>
      <c r="U30" s="4"/>
      <c r="V30" s="4"/>
      <c r="W30" s="4"/>
      <c r="X30" s="4"/>
      <c r="Y30" s="4"/>
      <c r="Z30" s="4"/>
      <c r="AA30" s="4"/>
      <c r="AB30" s="4"/>
      <c r="AC30" s="4"/>
      <c r="AD30" s="4">
        <f t="shared" si="11"/>
        <v>41.3</v>
      </c>
      <c r="AE30" s="4">
        <f t="shared" si="12"/>
        <v>17.1</v>
      </c>
      <c r="AF30" s="4">
        <f t="shared" si="13"/>
        <v>41.4043583535109</v>
      </c>
      <c r="AG30" s="4">
        <v>0.8</v>
      </c>
      <c r="AH30" s="4">
        <v>0.4</v>
      </c>
      <c r="AI30" s="4">
        <f t="shared" si="14"/>
        <v>50</v>
      </c>
      <c r="AJ30" s="4">
        <v>9</v>
      </c>
      <c r="AK30" s="4">
        <v>0.9</v>
      </c>
      <c r="AL30" s="4">
        <f t="shared" si="15"/>
        <v>10</v>
      </c>
      <c r="AM30" s="4">
        <v>31.5</v>
      </c>
      <c r="AN30" s="4">
        <v>15.8</v>
      </c>
      <c r="AO30" s="4">
        <f t="shared" si="16"/>
        <v>50.15873015873016</v>
      </c>
      <c r="AP30" s="4"/>
      <c r="AQ30" s="4"/>
      <c r="AR30" s="4"/>
      <c r="AS30" s="4"/>
      <c r="AT30" s="4"/>
      <c r="AU30" s="4"/>
    </row>
    <row r="31" spans="1:47" ht="12.75">
      <c r="A31" s="2" t="s">
        <v>40</v>
      </c>
      <c r="B31" s="3" t="s">
        <v>18</v>
      </c>
      <c r="C31" s="4">
        <f t="shared" si="0"/>
        <v>4340.5</v>
      </c>
      <c r="D31" s="4">
        <f t="shared" si="1"/>
        <v>1837.5</v>
      </c>
      <c r="E31" s="4">
        <f t="shared" si="2"/>
        <v>42.333832507775604</v>
      </c>
      <c r="F31" s="4">
        <f t="shared" si="3"/>
        <v>4007.5</v>
      </c>
      <c r="G31" s="4">
        <f t="shared" si="3"/>
        <v>1768.6</v>
      </c>
      <c r="H31" s="4">
        <f t="shared" si="4"/>
        <v>44.13225202744853</v>
      </c>
      <c r="I31" s="4">
        <v>1548</v>
      </c>
      <c r="J31" s="4">
        <v>774.1</v>
      </c>
      <c r="K31" s="4">
        <f t="shared" si="5"/>
        <v>50.00645994832041</v>
      </c>
      <c r="L31" s="4">
        <v>2459.5</v>
      </c>
      <c r="M31" s="4">
        <v>994.5</v>
      </c>
      <c r="N31" s="4">
        <f t="shared" si="6"/>
        <v>40.4350477739378</v>
      </c>
      <c r="O31" s="4">
        <f t="shared" si="7"/>
        <v>226.8</v>
      </c>
      <c r="P31" s="4">
        <f t="shared" si="8"/>
        <v>0</v>
      </c>
      <c r="Q31" s="4">
        <f t="shared" si="9"/>
        <v>0</v>
      </c>
      <c r="R31" s="4">
        <v>226.8</v>
      </c>
      <c r="S31" s="4">
        <v>0</v>
      </c>
      <c r="T31" s="4">
        <f t="shared" si="10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>
        <f t="shared" si="11"/>
        <v>106.2</v>
      </c>
      <c r="AE31" s="4">
        <f t="shared" si="12"/>
        <v>68.9</v>
      </c>
      <c r="AF31" s="4">
        <f t="shared" si="13"/>
        <v>64.87758945386064</v>
      </c>
      <c r="AG31" s="4">
        <v>1.7</v>
      </c>
      <c r="AH31" s="4">
        <v>0.9</v>
      </c>
      <c r="AI31" s="4">
        <f t="shared" si="14"/>
        <v>52.94117647058824</v>
      </c>
      <c r="AJ31" s="4">
        <v>37</v>
      </c>
      <c r="AK31" s="4">
        <v>34.2</v>
      </c>
      <c r="AL31" s="4">
        <f t="shared" si="15"/>
        <v>92.43243243243245</v>
      </c>
      <c r="AM31" s="4">
        <v>67.5</v>
      </c>
      <c r="AN31" s="4">
        <v>33.8</v>
      </c>
      <c r="AO31" s="4">
        <f t="shared" si="16"/>
        <v>50.07407407407407</v>
      </c>
      <c r="AP31" s="4"/>
      <c r="AQ31" s="4"/>
      <c r="AR31" s="4"/>
      <c r="AS31" s="4"/>
      <c r="AT31" s="4"/>
      <c r="AU31" s="4"/>
    </row>
    <row r="32" spans="1:47" ht="12.75">
      <c r="A32" s="2" t="s">
        <v>41</v>
      </c>
      <c r="B32" s="3" t="s">
        <v>15</v>
      </c>
      <c r="C32" s="4">
        <f t="shared" si="0"/>
        <v>2567.4</v>
      </c>
      <c r="D32" s="4">
        <f t="shared" si="1"/>
        <v>1158.6</v>
      </c>
      <c r="E32" s="4">
        <f t="shared" si="2"/>
        <v>45.12736620705772</v>
      </c>
      <c r="F32" s="4">
        <f t="shared" si="3"/>
        <v>2442</v>
      </c>
      <c r="G32" s="4">
        <f t="shared" si="3"/>
        <v>1132.8</v>
      </c>
      <c r="H32" s="4">
        <f t="shared" si="4"/>
        <v>46.388206388206385</v>
      </c>
      <c r="I32" s="4">
        <v>25</v>
      </c>
      <c r="J32" s="4">
        <v>12.5</v>
      </c>
      <c r="K32" s="4">
        <f t="shared" si="5"/>
        <v>50</v>
      </c>
      <c r="L32" s="4">
        <v>2417</v>
      </c>
      <c r="M32" s="4">
        <v>1120.3</v>
      </c>
      <c r="N32" s="4">
        <f t="shared" si="6"/>
        <v>46.35084815887463</v>
      </c>
      <c r="O32" s="4">
        <f t="shared" si="7"/>
        <v>65.6</v>
      </c>
      <c r="P32" s="4">
        <f t="shared" si="8"/>
        <v>0</v>
      </c>
      <c r="Q32" s="4">
        <f t="shared" si="9"/>
        <v>0</v>
      </c>
      <c r="R32" s="4">
        <v>65.6</v>
      </c>
      <c r="S32" s="4">
        <v>0</v>
      </c>
      <c r="T32" s="4">
        <f t="shared" si="10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>
        <f t="shared" si="11"/>
        <v>59.8</v>
      </c>
      <c r="AE32" s="4">
        <f t="shared" si="12"/>
        <v>25.8</v>
      </c>
      <c r="AF32" s="4">
        <f t="shared" si="13"/>
        <v>43.14381270903011</v>
      </c>
      <c r="AG32" s="4">
        <v>0.8</v>
      </c>
      <c r="AH32" s="4">
        <v>0.4</v>
      </c>
      <c r="AI32" s="4">
        <f t="shared" si="14"/>
        <v>50</v>
      </c>
      <c r="AJ32" s="4">
        <v>18</v>
      </c>
      <c r="AK32" s="4">
        <v>4.9</v>
      </c>
      <c r="AL32" s="4">
        <f t="shared" si="15"/>
        <v>27.222222222222225</v>
      </c>
      <c r="AM32" s="4">
        <v>41</v>
      </c>
      <c r="AN32" s="4">
        <v>20.5</v>
      </c>
      <c r="AO32" s="4">
        <f t="shared" si="16"/>
        <v>50</v>
      </c>
      <c r="AP32" s="4"/>
      <c r="AQ32" s="4"/>
      <c r="AR32" s="4"/>
      <c r="AS32" s="4"/>
      <c r="AT32" s="4"/>
      <c r="AU32" s="4"/>
    </row>
    <row r="33" spans="1:47" ht="12.75">
      <c r="A33" s="2" t="s">
        <v>42</v>
      </c>
      <c r="B33" s="3" t="s">
        <v>17</v>
      </c>
      <c r="C33" s="4">
        <f t="shared" si="0"/>
        <v>3882.2999999999997</v>
      </c>
      <c r="D33" s="4">
        <f t="shared" si="1"/>
        <v>1744.6</v>
      </c>
      <c r="E33" s="4">
        <f t="shared" si="2"/>
        <v>44.93727944775004</v>
      </c>
      <c r="F33" s="4">
        <f t="shared" si="3"/>
        <v>3496.7</v>
      </c>
      <c r="G33" s="4">
        <f t="shared" si="3"/>
        <v>1698.6</v>
      </c>
      <c r="H33" s="4">
        <f t="shared" si="4"/>
        <v>48.577229959676266</v>
      </c>
      <c r="I33" s="4">
        <v>170</v>
      </c>
      <c r="J33" s="4">
        <v>85</v>
      </c>
      <c r="K33" s="4">
        <f t="shared" si="5"/>
        <v>50</v>
      </c>
      <c r="L33" s="4">
        <v>3326.7</v>
      </c>
      <c r="M33" s="4">
        <v>1613.6</v>
      </c>
      <c r="N33" s="4">
        <f t="shared" si="6"/>
        <v>48.50452400276551</v>
      </c>
      <c r="O33" s="4">
        <f t="shared" si="7"/>
        <v>282.6</v>
      </c>
      <c r="P33" s="4">
        <f t="shared" si="8"/>
        <v>0</v>
      </c>
      <c r="Q33" s="4">
        <f t="shared" si="9"/>
        <v>0</v>
      </c>
      <c r="R33" s="4">
        <v>282.6</v>
      </c>
      <c r="S33" s="4">
        <v>0</v>
      </c>
      <c r="T33" s="4">
        <f t="shared" si="10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>
        <f t="shared" si="11"/>
        <v>103</v>
      </c>
      <c r="AE33" s="4">
        <f t="shared" si="12"/>
        <v>46</v>
      </c>
      <c r="AF33" s="4">
        <f t="shared" si="13"/>
        <v>44.66019417475729</v>
      </c>
      <c r="AG33" s="4">
        <v>1.7</v>
      </c>
      <c r="AH33" s="4">
        <v>0.8</v>
      </c>
      <c r="AI33" s="4">
        <f t="shared" si="14"/>
        <v>47.05882352941177</v>
      </c>
      <c r="AJ33" s="4">
        <v>37</v>
      </c>
      <c r="AK33" s="4">
        <v>13.1</v>
      </c>
      <c r="AL33" s="4">
        <f t="shared" si="15"/>
        <v>35.4054054054054</v>
      </c>
      <c r="AM33" s="4">
        <v>64.3</v>
      </c>
      <c r="AN33" s="4">
        <v>32.1</v>
      </c>
      <c r="AO33" s="4">
        <f t="shared" si="16"/>
        <v>49.92223950233282</v>
      </c>
      <c r="AP33" s="4"/>
      <c r="AQ33" s="4"/>
      <c r="AR33" s="4"/>
      <c r="AS33" s="4"/>
      <c r="AT33" s="4"/>
      <c r="AU33" s="4"/>
    </row>
    <row r="34" spans="1:47" ht="12.75">
      <c r="A34" s="2" t="s">
        <v>43</v>
      </c>
      <c r="B34" s="3" t="s">
        <v>19</v>
      </c>
      <c r="C34" s="4">
        <f t="shared" si="0"/>
        <v>1349.9</v>
      </c>
      <c r="D34" s="4">
        <f t="shared" si="1"/>
        <v>630.5</v>
      </c>
      <c r="E34" s="4">
        <f t="shared" si="2"/>
        <v>46.70716349359211</v>
      </c>
      <c r="F34" s="4">
        <f t="shared" si="3"/>
        <v>1276.2</v>
      </c>
      <c r="G34" s="4">
        <f t="shared" si="3"/>
        <v>614.7</v>
      </c>
      <c r="H34" s="4">
        <f t="shared" si="4"/>
        <v>48.16643159379408</v>
      </c>
      <c r="I34" s="4">
        <v>329</v>
      </c>
      <c r="J34" s="4">
        <v>164.5</v>
      </c>
      <c r="K34" s="4">
        <f t="shared" si="5"/>
        <v>50</v>
      </c>
      <c r="L34" s="4">
        <v>947.2</v>
      </c>
      <c r="M34" s="4">
        <v>450.2</v>
      </c>
      <c r="N34" s="4">
        <f t="shared" si="6"/>
        <v>47.52956081081081</v>
      </c>
      <c r="O34" s="4">
        <f t="shared" si="7"/>
        <v>29.7</v>
      </c>
      <c r="P34" s="4">
        <f t="shared" si="8"/>
        <v>0</v>
      </c>
      <c r="Q34" s="4">
        <f t="shared" si="9"/>
        <v>0</v>
      </c>
      <c r="R34" s="4">
        <v>29.7</v>
      </c>
      <c r="S34" s="4">
        <v>0</v>
      </c>
      <c r="T34" s="4">
        <f t="shared" si="10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>
        <f t="shared" si="11"/>
        <v>44</v>
      </c>
      <c r="AE34" s="4">
        <f t="shared" si="12"/>
        <v>15.8</v>
      </c>
      <c r="AF34" s="4">
        <f t="shared" si="13"/>
        <v>35.909090909090914</v>
      </c>
      <c r="AG34" s="4">
        <v>0.8</v>
      </c>
      <c r="AH34" s="4">
        <v>0.4</v>
      </c>
      <c r="AI34" s="4">
        <f t="shared" si="14"/>
        <v>50</v>
      </c>
      <c r="AJ34" s="4">
        <v>14</v>
      </c>
      <c r="AK34" s="4">
        <v>0.8</v>
      </c>
      <c r="AL34" s="4">
        <f t="shared" si="15"/>
        <v>5.714285714285714</v>
      </c>
      <c r="AM34" s="4">
        <v>29.2</v>
      </c>
      <c r="AN34" s="4">
        <v>14.6</v>
      </c>
      <c r="AO34" s="4">
        <f>AN34/AM34*100</f>
        <v>50</v>
      </c>
      <c r="AP34" s="4"/>
      <c r="AQ34" s="4"/>
      <c r="AR34" s="4"/>
      <c r="AS34" s="4"/>
      <c r="AT34" s="4"/>
      <c r="AU34" s="4"/>
    </row>
    <row r="35" spans="1:47" ht="12.75">
      <c r="A35" s="2" t="s">
        <v>44</v>
      </c>
      <c r="B35" s="3" t="s">
        <v>20</v>
      </c>
      <c r="C35" s="4">
        <f t="shared" si="0"/>
        <v>34963.299999999996</v>
      </c>
      <c r="D35" s="4">
        <f t="shared" si="1"/>
        <v>9460</v>
      </c>
      <c r="E35" s="4">
        <f t="shared" si="2"/>
        <v>27.056942565490104</v>
      </c>
      <c r="F35" s="4">
        <f t="shared" si="3"/>
        <v>825</v>
      </c>
      <c r="G35" s="4">
        <f t="shared" si="3"/>
        <v>292.8</v>
      </c>
      <c r="H35" s="4">
        <f t="shared" si="4"/>
        <v>35.49090909090909</v>
      </c>
      <c r="I35" s="4">
        <v>0</v>
      </c>
      <c r="J35" s="4">
        <v>0</v>
      </c>
      <c r="K35" s="4">
        <v>0</v>
      </c>
      <c r="L35" s="4">
        <v>825</v>
      </c>
      <c r="M35" s="4">
        <v>292.8</v>
      </c>
      <c r="N35" s="4">
        <f t="shared" si="6"/>
        <v>35.49090909090909</v>
      </c>
      <c r="O35" s="5">
        <f>SUM(R35,U35,X35,AA35)</f>
        <v>33921.7</v>
      </c>
      <c r="P35" s="4">
        <f t="shared" si="8"/>
        <v>8950.6</v>
      </c>
      <c r="Q35" s="4">
        <f>P35/O35*100</f>
        <v>26.386059660925014</v>
      </c>
      <c r="R35" s="4">
        <v>20147.7</v>
      </c>
      <c r="S35" s="4">
        <v>270.5</v>
      </c>
      <c r="T35" s="4">
        <f t="shared" si="10"/>
        <v>1.3425850097033407</v>
      </c>
      <c r="U35" s="4">
        <v>1168</v>
      </c>
      <c r="V35" s="4">
        <v>0</v>
      </c>
      <c r="W35" s="5">
        <f>V35/U35*100</f>
        <v>0</v>
      </c>
      <c r="X35" s="4">
        <f>11706</f>
        <v>11706</v>
      </c>
      <c r="Y35" s="4">
        <v>8680.1</v>
      </c>
      <c r="Z35" s="5">
        <f>Y35/X35*100</f>
        <v>74.15086280539894</v>
      </c>
      <c r="AA35" s="4">
        <f>900</f>
        <v>900</v>
      </c>
      <c r="AB35" s="4">
        <v>0</v>
      </c>
      <c r="AC35" s="5">
        <f>AB35/AA35*100</f>
        <v>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>
        <f>AS35</f>
        <v>216.6</v>
      </c>
      <c r="AQ35" s="4">
        <f>AT35</f>
        <v>216.6</v>
      </c>
      <c r="AR35" s="4">
        <f>AQ35/AP35*100</f>
        <v>100</v>
      </c>
      <c r="AS35" s="4">
        <v>216.6</v>
      </c>
      <c r="AT35" s="4">
        <v>216.6</v>
      </c>
      <c r="AU35" s="4">
        <f>AT35/AS35*100</f>
        <v>100</v>
      </c>
    </row>
    <row r="36" spans="1:47" ht="12.75">
      <c r="A36" s="2"/>
      <c r="B36" s="11" t="s">
        <v>21</v>
      </c>
      <c r="C36" s="12">
        <f>SUM(C15:C35)</f>
        <v>93215.95000000001</v>
      </c>
      <c r="D36" s="12">
        <f>SUM(D15:D35)</f>
        <v>35622.6</v>
      </c>
      <c r="E36" s="12">
        <f>D36/C36*100</f>
        <v>38.21513378343512</v>
      </c>
      <c r="F36" s="12">
        <f>SUM(F15:F35)</f>
        <v>49976.399999999994</v>
      </c>
      <c r="G36" s="12">
        <f>SUM(G15:G35)</f>
        <v>23413.399999999998</v>
      </c>
      <c r="H36" s="12">
        <f>G36/F36*100</f>
        <v>46.84891268678816</v>
      </c>
      <c r="I36" s="12">
        <f>SUM(I15:I35)</f>
        <v>12800</v>
      </c>
      <c r="J36" s="12">
        <f>SUM(J15:J35)</f>
        <v>6401.000000000001</v>
      </c>
      <c r="K36" s="12">
        <f>J36/I36*100</f>
        <v>50.00781250000001</v>
      </c>
      <c r="L36" s="12">
        <f>SUM(L15:L35)</f>
        <v>37176.399999999994</v>
      </c>
      <c r="M36" s="12">
        <f>SUM(M15:M35)</f>
        <v>17012.399999999998</v>
      </c>
      <c r="N36" s="12">
        <f>M36/L36*100</f>
        <v>45.76128942016979</v>
      </c>
      <c r="O36" s="12">
        <f>SUM(O15:O35)</f>
        <v>41487.95</v>
      </c>
      <c r="P36" s="12">
        <f>SUM(P15:P35)</f>
        <v>11361.6</v>
      </c>
      <c r="Q36" s="12">
        <f>P36/O36*100</f>
        <v>27.385301033191567</v>
      </c>
      <c r="R36" s="12">
        <f>SUM(R15:R35)</f>
        <v>27713.950000000004</v>
      </c>
      <c r="S36" s="12">
        <f>SUM(S15:S35)</f>
        <v>2681.5</v>
      </c>
      <c r="T36" s="12">
        <f>S36/R36*100</f>
        <v>9.675632668746244</v>
      </c>
      <c r="U36" s="12">
        <f>SUM(U15:U35)</f>
        <v>1168</v>
      </c>
      <c r="V36" s="12">
        <f>SUM(V15:V35)</f>
        <v>0</v>
      </c>
      <c r="W36" s="12">
        <f>V36/U36*100</f>
        <v>0</v>
      </c>
      <c r="X36" s="12">
        <f>SUM(X15:X35)</f>
        <v>11706</v>
      </c>
      <c r="Y36" s="12">
        <f>SUM(Y15:Y35)</f>
        <v>8680.1</v>
      </c>
      <c r="Z36" s="13">
        <f>Y36/X36*100</f>
        <v>74.15086280539894</v>
      </c>
      <c r="AA36" s="14">
        <f>AA35</f>
        <v>900</v>
      </c>
      <c r="AB36" s="14">
        <f>AB35</f>
        <v>0</v>
      </c>
      <c r="AC36" s="12">
        <f>AB36/AA36*100</f>
        <v>0</v>
      </c>
      <c r="AD36" s="12">
        <f>SUM(AD15:AD35)</f>
        <v>1535</v>
      </c>
      <c r="AE36" s="12">
        <f>SUM(AE15:AE35)</f>
        <v>630.9999999999999</v>
      </c>
      <c r="AF36" s="12">
        <f>AE36/AD36*100</f>
        <v>41.10749185667752</v>
      </c>
      <c r="AG36" s="12">
        <f>SUM(AG15:AG35)</f>
        <v>22</v>
      </c>
      <c r="AH36" s="12">
        <f>SUM(AH15:AH35)</f>
        <v>11.000000000000004</v>
      </c>
      <c r="AI36" s="12">
        <f>AH36/AG36*100</f>
        <v>50.000000000000014</v>
      </c>
      <c r="AJ36" s="12">
        <f>SUM(AJ15:AJ35)</f>
        <v>440</v>
      </c>
      <c r="AK36" s="12">
        <f>SUM(AK15:AK35)</f>
        <v>83.39999999999999</v>
      </c>
      <c r="AL36" s="12">
        <f>AK36/AJ36*100</f>
        <v>18.954545454545453</v>
      </c>
      <c r="AM36" s="12">
        <f>SUM(AM15:AM35)</f>
        <v>1073</v>
      </c>
      <c r="AN36" s="12">
        <f>SUM(AN15:AN35)</f>
        <v>536.6</v>
      </c>
      <c r="AO36" s="12">
        <f>AN36/AM36*100</f>
        <v>50.00931966449208</v>
      </c>
      <c r="AP36" s="12">
        <f>SUM(AP15:AP35)</f>
        <v>216.6</v>
      </c>
      <c r="AQ36" s="12">
        <f>SUM(AQ15:AQ35)</f>
        <v>216.6</v>
      </c>
      <c r="AR36" s="12">
        <f>AQ36/AP36*100</f>
        <v>100</v>
      </c>
      <c r="AS36" s="12">
        <f>SUM(AS15:AS35)</f>
        <v>216.6</v>
      </c>
      <c r="AT36" s="12">
        <f>SUM(AT15:AT35)</f>
        <v>216.6</v>
      </c>
      <c r="AU36" s="12">
        <f>AT36/AS36*100</f>
        <v>100</v>
      </c>
    </row>
    <row r="38" spans="33:44" ht="12.75">
      <c r="AG38" t="s">
        <v>70</v>
      </c>
      <c r="AR38" t="s">
        <v>72</v>
      </c>
    </row>
    <row r="39" ht="12.75">
      <c r="AG39" t="s">
        <v>71</v>
      </c>
    </row>
  </sheetData>
  <mergeCells count="23">
    <mergeCell ref="AS11:AU12"/>
    <mergeCell ref="AP10:AR12"/>
    <mergeCell ref="AS10:AU10"/>
    <mergeCell ref="F9:AU9"/>
    <mergeCell ref="I10:N10"/>
    <mergeCell ref="I11:K12"/>
    <mergeCell ref="L11:N12"/>
    <mergeCell ref="O10:Q12"/>
    <mergeCell ref="R10:AC10"/>
    <mergeCell ref="AD10:AF12"/>
    <mergeCell ref="A9:A12"/>
    <mergeCell ref="B9:B12"/>
    <mergeCell ref="C9:E12"/>
    <mergeCell ref="F10:H12"/>
    <mergeCell ref="C6:N6"/>
    <mergeCell ref="AG11:AI12"/>
    <mergeCell ref="AJ11:AL12"/>
    <mergeCell ref="AM11:AO12"/>
    <mergeCell ref="R11:T12"/>
    <mergeCell ref="U11:W12"/>
    <mergeCell ref="X11:Z12"/>
    <mergeCell ref="AA11:AC12"/>
    <mergeCell ref="AG10:AO10"/>
  </mergeCells>
  <printOptions/>
  <pageMargins left="0.24" right="0.24" top="0.29" bottom="0.43" header="0.2362204724409449" footer="0.23"/>
  <pageSetup fitToWidth="0" fitToHeight="1" horizontalDpi="600" verticalDpi="600" orientation="landscape" paperSize="9" scale="78" r:id="rId1"/>
  <headerFooter alignWithMargins="0">
    <oddFooter>&amp;CСтраница &amp;P</oddFooter>
  </headerFooter>
  <colBreaks count="2" manualBreakCount="2">
    <brk id="17" max="38" man="1"/>
    <brk id="3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Чернышева</dc:creator>
  <cp:keywords/>
  <dc:description/>
  <cp:lastModifiedBy>Секретарь</cp:lastModifiedBy>
  <cp:lastPrinted>2014-07-30T04:19:55Z</cp:lastPrinted>
  <dcterms:created xsi:type="dcterms:W3CDTF">2013-08-07T09:17:24Z</dcterms:created>
  <dcterms:modified xsi:type="dcterms:W3CDTF">2014-07-30T04:30:06Z</dcterms:modified>
  <cp:category/>
  <cp:version/>
  <cp:contentType/>
  <cp:contentStatus/>
</cp:coreProperties>
</file>