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0" windowWidth="15360" windowHeight="9705" activeTab="0"/>
  </bookViews>
  <sheets>
    <sheet name="Пр. 2 (доходы за 2 кв 2014 г.)" sheetId="1" r:id="rId1"/>
  </sheets>
  <definedNames>
    <definedName name="_xlnm.Print_Area" localSheetId="0">'Пр. 2 (доходы за 2 кв 2014 г.)'!$A$1:$E$146</definedName>
  </definedNames>
  <calcPr fullCalcOnLoad="1"/>
</workbook>
</file>

<file path=xl/sharedStrings.xml><?xml version="1.0" encoding="utf-8"?>
<sst xmlns="http://schemas.openxmlformats.org/spreadsheetml/2006/main" count="252" uniqueCount="246">
  <si>
    <t/>
  </si>
  <si>
    <t>Наименование показателя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</si>
  <si>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</si>
  <si>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</si>
  <si>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</si>
  <si>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</si>
  <si>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</si>
  <si>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</si>
  <si>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</si>
  <si>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</si>
  <si>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</si>
  <si>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</si>
  <si>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</si>
  <si>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</si>
  <si>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</si>
  <si>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</si>
  <si>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</si>
  <si>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</si>
  <si>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</si>
  <si>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</si>
  <si>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</si>
  <si>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</si>
  <si>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</si>
  <si>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</si>
  <si>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</si>
  <si>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</si>
  <si>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</si>
  <si>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</si>
  <si>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</si>
  <si>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</si>
  <si>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</si>
  <si>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</si>
  <si>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</si>
  <si>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</si>
  <si>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</si>
  <si>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</si>
  <si>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</si>
  <si>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</si>
  <si>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</si>
  <si>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</si>
  <si>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</si>
  <si>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</si>
  <si>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</si>
  <si>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</si>
  <si>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</si>
  <si>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</si>
  <si>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</si>
  <si>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</si>
  <si>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</si>
  <si>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</si>
  <si>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</si>
  <si>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</si>
  <si>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</si>
  <si>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</si>
  <si>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</si>
  <si>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</si>
  <si>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</si>
  <si>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</si>
  <si>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</si>
  <si>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</si>
  <si>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</si>
  <si>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</si>
  <si>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</si>
  <si>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</si>
  <si>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</si>
  <si>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</si>
  <si>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</si>
  <si>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</si>
  <si>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</si>
  <si>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</si>
  <si>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   в том числе: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</si>
  <si>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</si>
  <si>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Субсидии на организацию отдыха детей в загородных оздоровительных лагерях в каникулярное время</t>
  </si>
  <si>
    <t>Субвенции на исполнение полномочий органов государственной власти Курганской области по расчету и предоставлению дотаций</t>
  </si>
  <si>
    <t>Субвенции на исполнение государственных полномочий по образованию комиссий по делам несовершеннолетних и защите их прав</t>
  </si>
  <si>
    <t>Субвенции на исполнение государственных полномочий по содержанию органов опеки и попечительства</t>
  </si>
  <si>
    <t>Субвенции 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</si>
  <si>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Субвенции на 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</si>
  <si>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>Субвенции на 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</si>
  <si>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на реализацию государственного стандарта общего образования</t>
  </si>
  <si>
    <t>Государственная пошлина по делам, рассматри-ваемым в судах общей юрисдикции, мировыми судьями</t>
  </si>
  <si>
    <t>Администрации Куртамышского района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</si>
  <si>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</si>
  <si>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</si>
  <si>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</si>
  <si>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</si>
  <si>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</si>
  <si>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</si>
  <si>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</si>
  <si>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</si>
  <si>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</si>
  <si>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Субсидии на обеспечение питанием обучающихся общеобразовательных учреждений</t>
  </si>
  <si>
    <t>Субсидии на организацию отдыха  детей  в лагерях дневного пребывания в каникулярное время</t>
  </si>
  <si>
    <t>Субвенции на исполнение государственных полномочий по созданию и организации деятельности административных комиссий</t>
  </si>
  <si>
    <t>Субвенции на исполнение государственных полномочий по комплектованию, хранению и использованию Архивного фонда Курганской области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</si>
  <si>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</si>
  <si>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</si>
  <si>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</si>
  <si>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</si>
  <si>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модернизацию региональных систем дошкольного образования</t>
  </si>
  <si>
    <t>Прочие доходы от компенсации затрат бюджетов муниципальных районов</t>
  </si>
  <si>
    <t>Код дохода 
по бюджетной классификации</t>
  </si>
  <si>
    <t>Исполнено 
в % к бюджетным назначениям 2014 г.</t>
  </si>
  <si>
    <t>Субсидии бюджетам муниципальных районовна дорожную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</si>
  <si>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Субвенции на организацию предоставления дополнительного профессионального образования педагогическим работникам</t>
  </si>
  <si>
    <t>Субвенции на осуществление государственных полномочий по организации проведения капитального ремонта общего имущества в многоквартирных домах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</si>
  <si>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</si>
  <si>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</si>
  <si>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</si>
  <si>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</si>
  <si>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</si>
  <si>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</si>
  <si>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</si>
  <si>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Управляющий  делами - руководитель аппарата</t>
  </si>
  <si>
    <t>Т.В.Большакова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</si>
  <si>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</si>
  <si>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</si>
  <si>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</si>
  <si>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</si>
  <si>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</si>
  <si>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</si>
  <si>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000 1010204001 0000 110</t>
  </si>
  <si>
    <t>000 1050000000 0000 000</t>
  </si>
  <si>
    <t>000 1050200002 0000 110</t>
  </si>
  <si>
    <t>000 1050201002 0000 110</t>
  </si>
  <si>
    <t>000 1050202002 0000 110</t>
  </si>
  <si>
    <t>000 1050300001 0000 110</t>
  </si>
  <si>
    <t>000 1050301001 0000 110</t>
  </si>
  <si>
    <t>000 1050302001 0000 110</t>
  </si>
  <si>
    <t>000 1050400002 0000 110</t>
  </si>
  <si>
    <t>000 1050402002 0000 110</t>
  </si>
  <si>
    <t>000 1080000000 0000 000</t>
  </si>
  <si>
    <t>000 1080300001 0000 110</t>
  </si>
  <si>
    <t>000 1080301001 0000 110</t>
  </si>
  <si>
    <t>000 1110000000 0000 000</t>
  </si>
  <si>
    <t>000 1110300000 0000 120</t>
  </si>
  <si>
    <t>000 1110305005 0000 120</t>
  </si>
  <si>
    <t>000 1110500000 0000 120</t>
  </si>
  <si>
    <t>000 1110501000 0000 120</t>
  </si>
  <si>
    <t>000 1110501310 0000 120</t>
  </si>
  <si>
    <t>000 1110503000 0000 120</t>
  </si>
  <si>
    <t>000 1110503505 0000 120</t>
  </si>
  <si>
    <t>000 1120000000 0000 000</t>
  </si>
  <si>
    <t>000 1120100001 0000 120</t>
  </si>
  <si>
    <t>000 1120101001 0000 120</t>
  </si>
  <si>
    <t>000 1120102001 0000 120</t>
  </si>
  <si>
    <t>000 1120103001 0000 120</t>
  </si>
  <si>
    <t>000 1120104001 0000 120</t>
  </si>
  <si>
    <t>000 1130000000 0000 000</t>
  </si>
  <si>
    <t>000 1130100000 0000 130</t>
  </si>
  <si>
    <t>000 1130199000 0000 130</t>
  </si>
  <si>
    <t>000 1130199505 0000 130</t>
  </si>
  <si>
    <t>000 1130200000 0000 130</t>
  </si>
  <si>
    <t>000 1130206505 0000 130</t>
  </si>
  <si>
    <t>000 1130299505 0000 130</t>
  </si>
  <si>
    <t>000 1140000000 0000 000</t>
  </si>
  <si>
    <t>000 1140600000 0000 430</t>
  </si>
  <si>
    <t>000 1140601000 0000 430</t>
  </si>
  <si>
    <t>000 1140601310 0000 430</t>
  </si>
  <si>
    <t>000 1160000000 0000 000</t>
  </si>
  <si>
    <t>000 1160300000 0000 140</t>
  </si>
  <si>
    <t>000 1160301001 0000 140</t>
  </si>
  <si>
    <t>000 1160303001 0000 140</t>
  </si>
  <si>
    <t>000 1160600001 0000 140</t>
  </si>
  <si>
    <t>000 1160800001 0000 140</t>
  </si>
  <si>
    <t>000 1160801001 0000 140</t>
  </si>
  <si>
    <t>000 1162100000 0000 140</t>
  </si>
  <si>
    <t>000 1162105005 0000 140</t>
  </si>
  <si>
    <t>000 1162500000 0000 140</t>
  </si>
  <si>
    <t>000 1162505001 0000 140</t>
  </si>
  <si>
    <t>000 1162506001 0000 140</t>
  </si>
  <si>
    <t>000 1162800001 0000 140</t>
  </si>
  <si>
    <t>000 1163000001 0000 140</t>
  </si>
  <si>
    <t>000 1163003001 0000 140</t>
  </si>
  <si>
    <t>000 1163500000 0000 140</t>
  </si>
  <si>
    <t>000 1164300001 0000 140</t>
  </si>
  <si>
    <t>000 1169000000 0000 140</t>
  </si>
  <si>
    <t>000 1169005005 0000 140</t>
  </si>
  <si>
    <t>000 1170000000 0000 000</t>
  </si>
  <si>
    <t>000 1170100000 0000 180</t>
  </si>
  <si>
    <t>000 1170105005 0000 180</t>
  </si>
  <si>
    <t>000 2000000000 0000 000</t>
  </si>
  <si>
    <t>000 2020000000 0000 000</t>
  </si>
  <si>
    <t>000 2020100000 0000 151</t>
  </si>
  <si>
    <t>000 2020100105 0000 151</t>
  </si>
  <si>
    <t>000 2020100305 0000 151</t>
  </si>
  <si>
    <t>000 2020200000 0000 151</t>
  </si>
  <si>
    <t>000 2020207705 0000 151</t>
  </si>
  <si>
    <t>000 2020220405 0000 151</t>
  </si>
  <si>
    <t>000 2020221605 0000 151</t>
  </si>
  <si>
    <t>000 2020299905 0000 151</t>
  </si>
  <si>
    <t>000 2020300000 0000 151</t>
  </si>
  <si>
    <t>000 2020300305 0000 151</t>
  </si>
  <si>
    <t>000 2020301505 0000 151</t>
  </si>
  <si>
    <t>000 2020302005 0000 151</t>
  </si>
  <si>
    <t>000 2020302105 0000 151</t>
  </si>
  <si>
    <t>000 2020302405 0000 151</t>
  </si>
  <si>
    <t>000 2020302705 0000 151</t>
  </si>
  <si>
    <t>000 2020302905 0000 151</t>
  </si>
  <si>
    <t>.000 2020311905 0000 151</t>
  </si>
  <si>
    <t>000 2020399900 0000 151</t>
  </si>
  <si>
    <t>000 2020399905 0000 151</t>
  </si>
  <si>
    <t>000 2020400000 0000 151</t>
  </si>
  <si>
    <t>000 2020401405 0000 151</t>
  </si>
  <si>
    <t>000 2020499905 0000 151</t>
  </si>
  <si>
    <t>000 2070000000 0000 180</t>
  </si>
  <si>
    <t>000 2070500005 0000 180</t>
  </si>
  <si>
    <t>000 2070502005 0000 180</t>
  </si>
  <si>
    <t>000 2070503005 0000 180</t>
  </si>
  <si>
    <t>000 1162503001 0000 140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</si>
  <si>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</si>
  <si>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000 1163503005 0000 140</t>
  </si>
  <si>
    <t>000 2020205105 0000 151</t>
  </si>
  <si>
    <t>Субсидии бюджетам муниципальных районов на реализацию федеральных целевых программ</t>
  </si>
  <si>
    <t>000 2020208505 0000 151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</si>
  <si>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</si>
  <si>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000 2020208805 0001 151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</si>
  <si>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</si>
  <si>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000 2020208905 0001 151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</si>
  <si>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 </t>
  </si>
  <si>
    <t>Субсидии на осуществление капитального ремонта гидротехнических сооружений, находящихся в муниципальной собственности</t>
  </si>
  <si>
    <t>Субсидии на обустройство существующих объектов размещения отходов в административных центрах муниципальных образований Курганской области и в муниципальном образовании - городе Шадринске</t>
  </si>
  <si>
    <t xml:space="preserve">Межбюджетные трансферты, передаваемые бюджетам муниципальных образований, для компенсации дополнительных расходов, возникших в результате решений, принятых органами власти другого уровня  </t>
  </si>
  <si>
    <t>Субсидии на разработку документов территориального планирования и градостроительного зонирования муниципальных образований Курганской области, документации по планировке и межеванию территорий, проектной документации на объекты инженерной и транспортной инфраструктуры на земельных участках муниципальных образований Курганской области, подлежащих предоставлению для жилищного строительства семьям, имеющим трех и более детей</t>
  </si>
  <si>
    <t>Утверждено 
по решению Куртамышской районной Думы "О районном бюджете Куртамышского района на 2014 год и на плановый период 2015 и 2016 годов", с учетом внесенных изменений</t>
  </si>
  <si>
    <t>Доходы районного бюджета Куртамышского района за 9 месяцев 2014 года</t>
  </si>
  <si>
    <t>Исполнено 
за 9 месяцев 2014 года</t>
  </si>
  <si>
    <t>000 2022201505 0000 151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</si>
  <si>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</si>
  <si>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предоставление молодым семьям социальных выплат на приобретение (строительство) жилья</t>
  </si>
  <si>
    <t>Субсидии на проведение мероприятий по формированию в Курганской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</si>
  <si>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Субсидии на приобретение школьных автобусов</t>
  </si>
  <si>
    <t>000 2020401205 0000 151</t>
  </si>
  <si>
    <t>000 2020405205 0000 151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</si>
  <si>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</t>
  </si>
  <si>
    <t>Межбюджетные трансферты, передаваемые бюджетам муниципальных районов на 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 жилых помещений</t>
  </si>
  <si>
    <t>Прочие межбюджетные трансферты, передаваемые бюджетам муниципальных районов</t>
  </si>
  <si>
    <t xml:space="preserve">                                                                                     Приложение 2
                                                                                     к постановлению Администрации Куртамышского района
                                                                                     от 17.10.2014 г. № 68 "Об исполнении районного бюджета 
                                                                                     Куртамышского района за 9 месяцев 2014 года"</t>
  </si>
  <si>
    <t xml:space="preserve">000 1080700001 0000 110 </t>
  </si>
  <si>
    <t>Государственная пошлина за государственную регистрацию, а также за совершение прочих юридически значимых действий</t>
  </si>
  <si>
    <t>000 1080715001 0000 110</t>
  </si>
  <si>
    <t>Государственная пошлина за выдачу разрешения на установку рекламной конструкции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</si>
  <si>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</si>
  <si>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000 1140205005 0000 000</t>
  </si>
  <si>
    <t>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</si>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</sst>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73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73" fontId="6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73" fontId="8" fillId="0" borderId="1" xfId="0" applyNumberFormat="1" applyFont="1" applyBorder="1" applyAlignment="1">
      <alignment horizontal="center"/>
    </xf>
    <xf numFmtId="173" fontId="8" fillId="0" borderId="1" xfId="0" applyNumberFormat="1" applyFont="1" applyFill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D8E6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X144"/>
  <sheetViews>
    <sheetView tabSelected="1" view="pageBreakPreview" zoomScaleSheetLayoutView="100" workbookViewId="0" topLeftCell="A130">
      <selection activeCell="D78" sqref="D78"/>
    </sheetView>
  </sheetViews>
  <sheetFormatPr defaultColWidth="9.140625" defaultRowHeight="12.75"/>
  <cols>
    <col min="1" max="1" width="23.140625" style="4" customWidth="1"/>
    <col min="2" max="2" width="50.00390625" style="1" customWidth="1"/>
    <col min="3" max="3" width="15.7109375" style="1" customWidth="1"/>
    <col min="4" max="4" width="12.00390625" style="1" customWidth="1"/>
    <col min="5" max="5" width="12.421875" style="0" customWidth="1"/>
  </cols>
  <sheetData>
    <row r="1" spans="2:5" ht="50.25" customHeight="1">
      <c r="B1" s="33" t="s">
        <v>237</v>
      </c>
      <c r="C1" s="33"/>
      <c r="D1" s="33"/>
      <c r="E1" s="33"/>
    </row>
    <row r="2" spans="3:5" ht="11.25" customHeight="1">
      <c r="C2" s="3"/>
      <c r="D2" s="3"/>
      <c r="E2" s="3"/>
    </row>
    <row r="3" spans="1:24" ht="15.75">
      <c r="A3" s="32" t="s">
        <v>225</v>
      </c>
      <c r="B3" s="32"/>
      <c r="C3" s="32"/>
      <c r="D3" s="32"/>
      <c r="E3" s="3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" ht="12.75">
      <c r="A4" s="26"/>
      <c r="B4" s="27" t="s">
        <v>0</v>
      </c>
      <c r="C4" s="27"/>
      <c r="D4" s="27"/>
      <c r="E4" s="27"/>
    </row>
    <row r="5" spans="1:5" ht="166.5" customHeight="1">
      <c r="A5" s="31" t="s">
        <v>101</v>
      </c>
      <c r="B5" s="31" t="s">
        <v>1</v>
      </c>
      <c r="C5" s="31" t="s">
        <v>224</v>
      </c>
      <c r="D5" s="31" t="s">
        <v>226</v>
      </c>
      <c r="E5" s="31" t="s">
        <v>102</v>
      </c>
    </row>
    <row r="6" spans="1:5" ht="14.25" customHeight="1">
      <c r="A6" s="6" t="s">
        <v>115</v>
      </c>
      <c r="B6" s="7" t="s">
        <v>3</v>
      </c>
      <c r="C6" s="8">
        <f>C7+C13+C22+C27+C35+C41+C48+C54</f>
        <v>75340</v>
      </c>
      <c r="D6" s="8">
        <f>D7+D13+D22+D27+D35+D41+D48+D54+D75</f>
        <v>52413.299999999996</v>
      </c>
      <c r="E6" s="14">
        <f aca="true" t="shared" si="0" ref="E6:E58">D6/C6*100</f>
        <v>69.56902044066896</v>
      </c>
    </row>
    <row r="7" spans="1:5" ht="12.75">
      <c r="A7" s="9" t="s">
        <v>116</v>
      </c>
      <c r="B7" s="10" t="s">
        <v>4</v>
      </c>
      <c r="C7" s="11">
        <f>C8</f>
        <v>44476</v>
      </c>
      <c r="D7" s="11">
        <f>D8</f>
        <v>28669.199999999997</v>
      </c>
      <c r="E7" s="12">
        <f t="shared" si="0"/>
        <v>64.45993344725245</v>
      </c>
    </row>
    <row r="8" spans="1:5" ht="12.75">
      <c r="A8" s="9" t="s">
        <v>117</v>
      </c>
      <c r="B8" s="10" t="s">
        <v>5</v>
      </c>
      <c r="C8" s="11">
        <f>C9+C10+C11</f>
        <v>44476</v>
      </c>
      <c r="D8" s="11">
        <f>D9+D10+D11+D12</f>
        <v>28669.199999999997</v>
      </c>
      <c r="E8" s="12">
        <f t="shared" si="0"/>
        <v>64.45993344725245</v>
      </c>
    </row>
    <row r="9" spans="1:5" ht="63.75" customHeight="1">
      <c r="A9" s="9" t="s">
        <v>118</v>
      </c>
      <c r="B9" s="10" t="s">
        <v>6</v>
      </c>
      <c r="C9" s="11">
        <v>44476</v>
      </c>
      <c r="D9" s="11">
        <v>28258.3</v>
      </c>
      <c r="E9" s="12">
        <f t="shared" si="0"/>
        <v>63.536064394280054</v>
      </c>
    </row>
    <row r="10" spans="1:5" ht="103.5" customHeight="1">
      <c r="A10" s="9" t="s">
        <v>119</v>
      </c>
      <c r="B10" s="10" t="s">
        <v>7</v>
      </c>
      <c r="C10" s="11">
        <v>0</v>
      </c>
      <c r="D10" s="11">
        <v>155.3</v>
      </c>
      <c r="E10" s="12">
        <v>0</v>
      </c>
    </row>
    <row r="11" spans="1:5" ht="39" customHeight="1">
      <c r="A11" s="9" t="s">
        <v>120</v>
      </c>
      <c r="B11" s="10" t="s">
        <v>82</v>
      </c>
      <c r="C11" s="11">
        <v>0</v>
      </c>
      <c r="D11" s="11">
        <v>208.6</v>
      </c>
      <c r="E11" s="12">
        <v>0</v>
      </c>
    </row>
    <row r="12" spans="1:5" ht="78.75" customHeight="1">
      <c r="A12" s="9" t="s">
        <v>121</v>
      </c>
      <c r="B12" s="10" t="s">
        <v>96</v>
      </c>
      <c r="C12" s="11">
        <v>0</v>
      </c>
      <c r="D12" s="11">
        <v>47</v>
      </c>
      <c r="E12" s="12">
        <v>0</v>
      </c>
    </row>
    <row r="13" spans="1:5" ht="14.25" customHeight="1">
      <c r="A13" s="9" t="s">
        <v>122</v>
      </c>
      <c r="B13" s="10" t="s">
        <v>8</v>
      </c>
      <c r="C13" s="11">
        <f>C14+C17+C20</f>
        <v>16329</v>
      </c>
      <c r="D13" s="11">
        <f>D14+D17+D20</f>
        <v>10904.300000000001</v>
      </c>
      <c r="E13" s="12">
        <f t="shared" si="0"/>
        <v>66.77873721599609</v>
      </c>
    </row>
    <row r="14" spans="1:5" ht="25.5">
      <c r="A14" s="9" t="s">
        <v>123</v>
      </c>
      <c r="B14" s="10" t="s">
        <v>9</v>
      </c>
      <c r="C14" s="11">
        <f>C15+C16</f>
        <v>14742</v>
      </c>
      <c r="D14" s="11">
        <f>D15+D16</f>
        <v>9878.6</v>
      </c>
      <c r="E14" s="12">
        <f t="shared" si="0"/>
        <v>67.00990367657035</v>
      </c>
    </row>
    <row r="15" spans="1:5" ht="25.5">
      <c r="A15" s="9" t="s">
        <v>124</v>
      </c>
      <c r="B15" s="10" t="s">
        <v>9</v>
      </c>
      <c r="C15" s="11">
        <v>14742</v>
      </c>
      <c r="D15" s="11">
        <v>9877.4</v>
      </c>
      <c r="E15" s="12">
        <f t="shared" si="0"/>
        <v>67.00176366843034</v>
      </c>
    </row>
    <row r="16" spans="1:5" ht="39" customHeight="1">
      <c r="A16" s="9" t="s">
        <v>125</v>
      </c>
      <c r="B16" s="10" t="s">
        <v>10</v>
      </c>
      <c r="C16" s="11">
        <v>0</v>
      </c>
      <c r="D16" s="11">
        <v>1.2</v>
      </c>
      <c r="E16" s="12">
        <v>0</v>
      </c>
    </row>
    <row r="17" spans="1:5" ht="12.75">
      <c r="A17" s="9" t="s">
        <v>126</v>
      </c>
      <c r="B17" s="10" t="s">
        <v>11</v>
      </c>
      <c r="C17" s="11">
        <f>C18+C19</f>
        <v>1000</v>
      </c>
      <c r="D17" s="11">
        <f>D18+D19</f>
        <v>462</v>
      </c>
      <c r="E17" s="12">
        <f t="shared" si="0"/>
        <v>46.2</v>
      </c>
    </row>
    <row r="18" spans="1:5" ht="12.75">
      <c r="A18" s="9" t="s">
        <v>127</v>
      </c>
      <c r="B18" s="10" t="s">
        <v>11</v>
      </c>
      <c r="C18" s="11">
        <v>1000</v>
      </c>
      <c r="D18" s="11">
        <v>476</v>
      </c>
      <c r="E18" s="12">
        <f t="shared" si="0"/>
        <v>47.599999999999994</v>
      </c>
    </row>
    <row r="19" spans="1:5" ht="29.25" customHeight="1">
      <c r="A19" s="9" t="s">
        <v>128</v>
      </c>
      <c r="B19" s="10" t="s">
        <v>12</v>
      </c>
      <c r="C19" s="11">
        <v>0</v>
      </c>
      <c r="D19" s="11">
        <v>-14</v>
      </c>
      <c r="E19" s="12">
        <v>0</v>
      </c>
    </row>
    <row r="20" spans="1:5" ht="25.5" customHeight="1">
      <c r="A20" s="9" t="s">
        <v>129</v>
      </c>
      <c r="B20" s="10" t="s">
        <v>83</v>
      </c>
      <c r="C20" s="11">
        <f>C21</f>
        <v>587</v>
      </c>
      <c r="D20" s="11">
        <f>D21</f>
        <v>563.7</v>
      </c>
      <c r="E20" s="12">
        <f t="shared" si="0"/>
        <v>96.03066439522999</v>
      </c>
    </row>
    <row r="21" spans="1:5" ht="38.25" customHeight="1">
      <c r="A21" s="9" t="s">
        <v>130</v>
      </c>
      <c r="B21" s="10" t="s">
        <v>84</v>
      </c>
      <c r="C21" s="11">
        <v>587</v>
      </c>
      <c r="D21" s="11">
        <v>563.7</v>
      </c>
      <c r="E21" s="12">
        <f t="shared" si="0"/>
        <v>96.03066439522999</v>
      </c>
    </row>
    <row r="22" spans="1:5" ht="12.75">
      <c r="A22" s="9" t="s">
        <v>131</v>
      </c>
      <c r="B22" s="10" t="s">
        <v>13</v>
      </c>
      <c r="C22" s="11">
        <f>C23+C25</f>
        <v>1325</v>
      </c>
      <c r="D22" s="11">
        <f>D23+D25</f>
        <v>1247.5</v>
      </c>
      <c r="E22" s="12">
        <f t="shared" si="0"/>
        <v>94.15094339622641</v>
      </c>
    </row>
    <row r="23" spans="1:5" ht="30" customHeight="1">
      <c r="A23" s="9" t="s">
        <v>132</v>
      </c>
      <c r="B23" s="10" t="s">
        <v>80</v>
      </c>
      <c r="C23" s="11">
        <f>C24</f>
        <v>1325</v>
      </c>
      <c r="D23" s="11">
        <f>D24</f>
        <v>1244.5</v>
      </c>
      <c r="E23" s="12">
        <f t="shared" si="0"/>
        <v>93.9245283018868</v>
      </c>
    </row>
    <row r="24" spans="1:5" ht="39" customHeight="1">
      <c r="A24" s="9" t="s">
        <v>133</v>
      </c>
      <c r="B24" s="10" t="s">
        <v>97</v>
      </c>
      <c r="C24" s="11">
        <v>1325</v>
      </c>
      <c r="D24" s="11">
        <v>1244.5</v>
      </c>
      <c r="E24" s="12">
        <f t="shared" si="0"/>
        <v>93.9245283018868</v>
      </c>
    </row>
    <row r="25" spans="1:5" ht="39" customHeight="1">
      <c r="A25" s="9" t="s">
        <v>238</v>
      </c>
      <c r="B25" s="10" t="s">
        <v>239</v>
      </c>
      <c r="C25" s="11">
        <f>C26</f>
        <v>0</v>
      </c>
      <c r="D25" s="11">
        <f>D26</f>
        <v>3</v>
      </c>
      <c r="E25" s="12"/>
    </row>
    <row r="26" spans="1:5" ht="39" customHeight="1">
      <c r="A26" s="9" t="s">
        <v>240</v>
      </c>
      <c r="B26" s="10" t="s">
        <v>241</v>
      </c>
      <c r="C26" s="11"/>
      <c r="D26" s="11">
        <v>3</v>
      </c>
      <c r="E26" s="12"/>
    </row>
    <row r="27" spans="1:5" ht="38.25">
      <c r="A27" s="9" t="s">
        <v>134</v>
      </c>
      <c r="B27" s="10" t="s">
        <v>14</v>
      </c>
      <c r="C27" s="11">
        <f>C30+C28</f>
        <v>890</v>
      </c>
      <c r="D27" s="11">
        <f>D30+D28</f>
        <v>858</v>
      </c>
      <c r="E27" s="12">
        <f t="shared" si="0"/>
        <v>96.40449438202248</v>
      </c>
    </row>
    <row r="28" spans="1:5" ht="25.5">
      <c r="A28" s="9" t="s">
        <v>135</v>
      </c>
      <c r="B28" s="10" t="s">
        <v>111</v>
      </c>
      <c r="C28" s="11">
        <f>C29</f>
        <v>0</v>
      </c>
      <c r="D28" s="11">
        <f>D29</f>
        <v>0.5</v>
      </c>
      <c r="E28" s="12">
        <v>0</v>
      </c>
    </row>
    <row r="29" spans="1:5" ht="38.25">
      <c r="A29" s="9" t="s">
        <v>136</v>
      </c>
      <c r="B29" s="10" t="s">
        <v>112</v>
      </c>
      <c r="C29" s="11">
        <v>0</v>
      </c>
      <c r="D29" s="11">
        <v>0.5</v>
      </c>
      <c r="E29" s="12">
        <v>0</v>
      </c>
    </row>
    <row r="30" spans="1:5" ht="77.25" customHeight="1">
      <c r="A30" s="9" t="s">
        <v>137</v>
      </c>
      <c r="B30" s="10" t="s">
        <v>15</v>
      </c>
      <c r="C30" s="11">
        <f>C31+C33</f>
        <v>890</v>
      </c>
      <c r="D30" s="11">
        <f>D31+D33</f>
        <v>857.5</v>
      </c>
      <c r="E30" s="12">
        <f t="shared" si="0"/>
        <v>96.34831460674157</v>
      </c>
    </row>
    <row r="31" spans="1:5" ht="64.5" customHeight="1">
      <c r="A31" s="9" t="s">
        <v>138</v>
      </c>
      <c r="B31" s="10" t="s">
        <v>16</v>
      </c>
      <c r="C31" s="11">
        <f>C32</f>
        <v>750</v>
      </c>
      <c r="D31" s="11">
        <f>D32</f>
        <v>743.4</v>
      </c>
      <c r="E31" s="12">
        <f t="shared" si="0"/>
        <v>99.11999999999999</v>
      </c>
    </row>
    <row r="32" spans="1:5" ht="68.25" customHeight="1">
      <c r="A32" s="9" t="s">
        <v>139</v>
      </c>
      <c r="B32" s="10" t="s">
        <v>17</v>
      </c>
      <c r="C32" s="11">
        <v>750</v>
      </c>
      <c r="D32" s="11">
        <v>743.4</v>
      </c>
      <c r="E32" s="12">
        <f t="shared" si="0"/>
        <v>99.11999999999999</v>
      </c>
    </row>
    <row r="33" spans="1:5" ht="78.75" customHeight="1">
      <c r="A33" s="9" t="s">
        <v>140</v>
      </c>
      <c r="B33" s="10" t="s">
        <v>18</v>
      </c>
      <c r="C33" s="11">
        <f>C34</f>
        <v>140</v>
      </c>
      <c r="D33" s="11">
        <f>D34</f>
        <v>114.1</v>
      </c>
      <c r="E33" s="12">
        <f t="shared" si="0"/>
        <v>81.5</v>
      </c>
    </row>
    <row r="34" spans="1:5" ht="66.75" customHeight="1">
      <c r="A34" s="9" t="s">
        <v>141</v>
      </c>
      <c r="B34" s="10" t="s">
        <v>19</v>
      </c>
      <c r="C34" s="11">
        <v>140</v>
      </c>
      <c r="D34" s="11">
        <v>114.1</v>
      </c>
      <c r="E34" s="12">
        <f t="shared" si="0"/>
        <v>81.5</v>
      </c>
    </row>
    <row r="35" spans="1:5" ht="25.5">
      <c r="A35" s="9" t="s">
        <v>142</v>
      </c>
      <c r="B35" s="10" t="s">
        <v>20</v>
      </c>
      <c r="C35" s="11">
        <f>C36</f>
        <v>500</v>
      </c>
      <c r="D35" s="11">
        <f>D36</f>
        <v>278</v>
      </c>
      <c r="E35" s="12">
        <f t="shared" si="0"/>
        <v>55.60000000000001</v>
      </c>
    </row>
    <row r="36" spans="1:5" ht="14.25" customHeight="1">
      <c r="A36" s="9" t="s">
        <v>143</v>
      </c>
      <c r="B36" s="10" t="s">
        <v>21</v>
      </c>
      <c r="C36" s="11">
        <f>C37+C38+C39+C40</f>
        <v>500</v>
      </c>
      <c r="D36" s="11">
        <f>D37+D38+D39+D40</f>
        <v>278</v>
      </c>
      <c r="E36" s="12">
        <f t="shared" si="0"/>
        <v>55.60000000000001</v>
      </c>
    </row>
    <row r="37" spans="1:5" ht="25.5">
      <c r="A37" s="9" t="s">
        <v>144</v>
      </c>
      <c r="B37" s="10" t="s">
        <v>22</v>
      </c>
      <c r="C37" s="11">
        <v>150</v>
      </c>
      <c r="D37" s="11">
        <v>49.7</v>
      </c>
      <c r="E37" s="12">
        <f t="shared" si="0"/>
        <v>33.13333333333334</v>
      </c>
    </row>
    <row r="38" spans="1:5" ht="27" customHeight="1">
      <c r="A38" s="9" t="s">
        <v>145</v>
      </c>
      <c r="B38" s="10" t="s">
        <v>23</v>
      </c>
      <c r="C38" s="11">
        <v>0</v>
      </c>
      <c r="D38" s="11">
        <v>10.2</v>
      </c>
      <c r="E38" s="12">
        <v>0</v>
      </c>
    </row>
    <row r="39" spans="1:5" ht="15.75" customHeight="1">
      <c r="A39" s="9" t="s">
        <v>146</v>
      </c>
      <c r="B39" s="10" t="s">
        <v>24</v>
      </c>
      <c r="C39" s="11">
        <v>100</v>
      </c>
      <c r="D39" s="11">
        <v>26.4</v>
      </c>
      <c r="E39" s="12">
        <f t="shared" si="0"/>
        <v>26.400000000000002</v>
      </c>
    </row>
    <row r="40" spans="1:5" ht="12.75">
      <c r="A40" s="9" t="s">
        <v>147</v>
      </c>
      <c r="B40" s="10" t="s">
        <v>25</v>
      </c>
      <c r="C40" s="11">
        <v>250</v>
      </c>
      <c r="D40" s="11">
        <v>191.7</v>
      </c>
      <c r="E40" s="12">
        <f t="shared" si="0"/>
        <v>76.67999999999999</v>
      </c>
    </row>
    <row r="41" spans="1:5" ht="24.75" customHeight="1">
      <c r="A41" s="9" t="s">
        <v>148</v>
      </c>
      <c r="B41" s="10" t="s">
        <v>26</v>
      </c>
      <c r="C41" s="11">
        <f>C42+C45</f>
        <v>10440</v>
      </c>
      <c r="D41" s="11">
        <f>D42+D45</f>
        <v>8956.7</v>
      </c>
      <c r="E41" s="12">
        <f t="shared" si="0"/>
        <v>85.79214559386973</v>
      </c>
    </row>
    <row r="42" spans="1:5" ht="12.75">
      <c r="A42" s="9" t="s">
        <v>149</v>
      </c>
      <c r="B42" s="10" t="s">
        <v>27</v>
      </c>
      <c r="C42" s="11">
        <f>C43</f>
        <v>10440</v>
      </c>
      <c r="D42" s="11">
        <f>D43</f>
        <v>8902.7</v>
      </c>
      <c r="E42" s="12">
        <f t="shared" si="0"/>
        <v>85.2749042145594</v>
      </c>
    </row>
    <row r="43" spans="1:5" ht="17.25" customHeight="1">
      <c r="A43" s="9" t="s">
        <v>150</v>
      </c>
      <c r="B43" s="10" t="s">
        <v>28</v>
      </c>
      <c r="C43" s="11">
        <f>C44</f>
        <v>10440</v>
      </c>
      <c r="D43" s="11">
        <f>D44</f>
        <v>8902.7</v>
      </c>
      <c r="E43" s="12">
        <f t="shared" si="0"/>
        <v>85.2749042145594</v>
      </c>
    </row>
    <row r="44" spans="1:5" ht="25.5">
      <c r="A44" s="9" t="s">
        <v>151</v>
      </c>
      <c r="B44" s="10" t="s">
        <v>29</v>
      </c>
      <c r="C44" s="11">
        <v>10440</v>
      </c>
      <c r="D44" s="11">
        <v>8902.7</v>
      </c>
      <c r="E44" s="12">
        <f t="shared" si="0"/>
        <v>85.2749042145594</v>
      </c>
    </row>
    <row r="45" spans="1:5" ht="12.75">
      <c r="A45" s="9" t="s">
        <v>152</v>
      </c>
      <c r="B45" s="10" t="s">
        <v>85</v>
      </c>
      <c r="C45" s="11">
        <f>C46+C47</f>
        <v>0</v>
      </c>
      <c r="D45" s="11">
        <f>D46+D47</f>
        <v>54</v>
      </c>
      <c r="E45" s="12">
        <v>0</v>
      </c>
    </row>
    <row r="46" spans="1:5" ht="38.25">
      <c r="A46" s="9" t="s">
        <v>153</v>
      </c>
      <c r="B46" s="10" t="s">
        <v>86</v>
      </c>
      <c r="C46" s="11">
        <v>0</v>
      </c>
      <c r="D46" s="11">
        <v>29.7</v>
      </c>
      <c r="E46" s="12">
        <v>0</v>
      </c>
    </row>
    <row r="47" spans="1:5" ht="25.5">
      <c r="A47" s="9" t="s">
        <v>154</v>
      </c>
      <c r="B47" s="10" t="s">
        <v>100</v>
      </c>
      <c r="C47" s="11">
        <v>0</v>
      </c>
      <c r="D47" s="11">
        <v>24.3</v>
      </c>
      <c r="E47" s="12">
        <v>0</v>
      </c>
    </row>
    <row r="48" spans="1:5" ht="25.5">
      <c r="A48" s="9" t="s">
        <v>155</v>
      </c>
      <c r="B48" s="10" t="s">
        <v>30</v>
      </c>
      <c r="C48" s="11">
        <f>C51+C49</f>
        <v>300</v>
      </c>
      <c r="D48" s="11">
        <f>D51+D49</f>
        <v>388.2</v>
      </c>
      <c r="E48" s="12">
        <f t="shared" si="0"/>
        <v>129.4</v>
      </c>
    </row>
    <row r="49" spans="1:5" ht="76.5">
      <c r="A49" s="9" t="s">
        <v>244</v>
      </c>
      <c r="B49" s="10" t="s">
        <v>242</v>
      </c>
      <c r="C49" s="11"/>
      <c r="D49" s="11">
        <v>3.9</v>
      </c>
      <c r="E49" s="12"/>
    </row>
    <row r="50" spans="1:5" ht="89.25">
      <c r="A50" s="9" t="s">
        <v>243</v>
      </c>
      <c r="B50" s="10" t="s">
        <v>245</v>
      </c>
      <c r="C50" s="11"/>
      <c r="D50" s="11">
        <v>3.9</v>
      </c>
      <c r="E50" s="12"/>
    </row>
    <row r="51" spans="1:5" ht="53.25" customHeight="1">
      <c r="A51" s="9" t="s">
        <v>156</v>
      </c>
      <c r="B51" s="10" t="s">
        <v>31</v>
      </c>
      <c r="C51" s="11">
        <f>C52</f>
        <v>300</v>
      </c>
      <c r="D51" s="11">
        <f>D52</f>
        <v>384.3</v>
      </c>
      <c r="E51" s="12">
        <f t="shared" si="0"/>
        <v>128.10000000000002</v>
      </c>
    </row>
    <row r="52" spans="1:5" ht="29.25" customHeight="1">
      <c r="A52" s="9" t="s">
        <v>157</v>
      </c>
      <c r="B52" s="10" t="s">
        <v>32</v>
      </c>
      <c r="C52" s="11">
        <f>C53</f>
        <v>300</v>
      </c>
      <c r="D52" s="11">
        <f>D53</f>
        <v>384.3</v>
      </c>
      <c r="E52" s="12">
        <f t="shared" si="0"/>
        <v>128.10000000000002</v>
      </c>
    </row>
    <row r="53" spans="1:5" ht="39.75" customHeight="1">
      <c r="A53" s="9" t="s">
        <v>158</v>
      </c>
      <c r="B53" s="10" t="s">
        <v>33</v>
      </c>
      <c r="C53" s="11">
        <v>300</v>
      </c>
      <c r="D53" s="11">
        <v>384.3</v>
      </c>
      <c r="E53" s="12">
        <f t="shared" si="0"/>
        <v>128.10000000000002</v>
      </c>
    </row>
    <row r="54" spans="1:5" ht="12.75">
      <c r="A54" s="9" t="s">
        <v>159</v>
      </c>
      <c r="B54" s="10" t="s">
        <v>34</v>
      </c>
      <c r="C54" s="11">
        <f>C55+C58+C61+C63+C67+C72+C73+C68+C59+C70</f>
        <v>1080</v>
      </c>
      <c r="D54" s="11">
        <f>D55+D58+D61+D63+D67+D72+D73+D68+D59+D70</f>
        <v>1098.3999999999999</v>
      </c>
      <c r="E54" s="12">
        <f t="shared" si="0"/>
        <v>101.7037037037037</v>
      </c>
    </row>
    <row r="55" spans="1:5" ht="27" customHeight="1">
      <c r="A55" s="9" t="s">
        <v>160</v>
      </c>
      <c r="B55" s="10" t="s">
        <v>35</v>
      </c>
      <c r="C55" s="11">
        <f>C56+C57</f>
        <v>13</v>
      </c>
      <c r="D55" s="11">
        <f>D56+D57</f>
        <v>52.9</v>
      </c>
      <c r="E55" s="12">
        <f t="shared" si="0"/>
        <v>406.9230769230769</v>
      </c>
    </row>
    <row r="56" spans="1:5" ht="91.5" customHeight="1">
      <c r="A56" s="9" t="s">
        <v>161</v>
      </c>
      <c r="B56" s="10" t="s">
        <v>36</v>
      </c>
      <c r="C56" s="11">
        <v>10</v>
      </c>
      <c r="D56" s="11">
        <v>44.5</v>
      </c>
      <c r="E56" s="12">
        <f t="shared" si="0"/>
        <v>445</v>
      </c>
    </row>
    <row r="57" spans="1:5" ht="52.5" customHeight="1">
      <c r="A57" s="9" t="s">
        <v>162</v>
      </c>
      <c r="B57" s="10" t="s">
        <v>37</v>
      </c>
      <c r="C57" s="11">
        <v>3</v>
      </c>
      <c r="D57" s="11">
        <v>8.4</v>
      </c>
      <c r="E57" s="12">
        <f t="shared" si="0"/>
        <v>280</v>
      </c>
    </row>
    <row r="58" spans="1:5" ht="54.75" customHeight="1">
      <c r="A58" s="9" t="s">
        <v>163</v>
      </c>
      <c r="B58" s="10" t="s">
        <v>38</v>
      </c>
      <c r="C58" s="11">
        <v>8</v>
      </c>
      <c r="D58" s="11">
        <v>8</v>
      </c>
      <c r="E58" s="12">
        <f t="shared" si="0"/>
        <v>100</v>
      </c>
    </row>
    <row r="59" spans="1:5" ht="56.25" customHeight="1">
      <c r="A59" s="9" t="s">
        <v>164</v>
      </c>
      <c r="B59" s="10" t="s">
        <v>106</v>
      </c>
      <c r="C59" s="11">
        <f>C60</f>
        <v>0</v>
      </c>
      <c r="D59" s="11">
        <f>D60</f>
        <v>37.1</v>
      </c>
      <c r="E59" s="12">
        <v>0</v>
      </c>
    </row>
    <row r="60" spans="1:5" ht="53.25" customHeight="1">
      <c r="A60" s="9" t="s">
        <v>165</v>
      </c>
      <c r="B60" s="10" t="s">
        <v>107</v>
      </c>
      <c r="C60" s="11">
        <v>0</v>
      </c>
      <c r="D60" s="11">
        <v>37.1</v>
      </c>
      <c r="E60" s="12">
        <v>0</v>
      </c>
    </row>
    <row r="61" spans="1:5" ht="40.5" customHeight="1">
      <c r="A61" s="9" t="s">
        <v>166</v>
      </c>
      <c r="B61" s="10" t="s">
        <v>39</v>
      </c>
      <c r="C61" s="11">
        <f>C62</f>
        <v>30</v>
      </c>
      <c r="D61" s="11">
        <f>D62</f>
        <v>125.6</v>
      </c>
      <c r="E61" s="12">
        <f aca="true" t="shared" si="1" ref="E61:E129">D61/C61*100</f>
        <v>418.66666666666663</v>
      </c>
    </row>
    <row r="62" spans="1:5" ht="54" customHeight="1">
      <c r="A62" s="9" t="s">
        <v>167</v>
      </c>
      <c r="B62" s="10" t="s">
        <v>40</v>
      </c>
      <c r="C62" s="11">
        <v>30</v>
      </c>
      <c r="D62" s="11">
        <v>125.6</v>
      </c>
      <c r="E62" s="12">
        <f t="shared" si="1"/>
        <v>418.66666666666663</v>
      </c>
    </row>
    <row r="63" spans="1:5" ht="93" customHeight="1">
      <c r="A63" s="9" t="s">
        <v>168</v>
      </c>
      <c r="B63" s="10" t="s">
        <v>41</v>
      </c>
      <c r="C63" s="11">
        <f>C65+C66+C64</f>
        <v>20</v>
      </c>
      <c r="D63" s="11">
        <f>D65+D66+D64</f>
        <v>62.5</v>
      </c>
      <c r="E63" s="12">
        <f t="shared" si="1"/>
        <v>312.5</v>
      </c>
    </row>
    <row r="64" spans="1:5" ht="41.25" customHeight="1">
      <c r="A64" s="9" t="s">
        <v>209</v>
      </c>
      <c r="B64" s="10" t="s">
        <v>210</v>
      </c>
      <c r="C64" s="11">
        <v>0</v>
      </c>
      <c r="D64" s="11">
        <v>1</v>
      </c>
      <c r="E64" s="12">
        <v>0</v>
      </c>
    </row>
    <row r="65" spans="1:5" ht="27.75" customHeight="1">
      <c r="A65" s="9" t="s">
        <v>169</v>
      </c>
      <c r="B65" s="10" t="s">
        <v>108</v>
      </c>
      <c r="C65" s="11">
        <v>20</v>
      </c>
      <c r="D65" s="11">
        <v>32</v>
      </c>
      <c r="E65" s="12">
        <f t="shared" si="1"/>
        <v>160</v>
      </c>
    </row>
    <row r="66" spans="1:5" ht="25.5">
      <c r="A66" s="9" t="s">
        <v>170</v>
      </c>
      <c r="B66" s="10" t="s">
        <v>42</v>
      </c>
      <c r="C66" s="11">
        <v>0</v>
      </c>
      <c r="D66" s="11">
        <v>29.5</v>
      </c>
      <c r="E66" s="12">
        <v>0</v>
      </c>
    </row>
    <row r="67" spans="1:5" ht="52.5" customHeight="1">
      <c r="A67" s="9" t="s">
        <v>171</v>
      </c>
      <c r="B67" s="10" t="s">
        <v>43</v>
      </c>
      <c r="C67" s="11">
        <v>50</v>
      </c>
      <c r="D67" s="11">
        <v>48.7</v>
      </c>
      <c r="E67" s="12">
        <f t="shared" si="1"/>
        <v>97.4</v>
      </c>
    </row>
    <row r="68" spans="1:5" ht="27" customHeight="1">
      <c r="A68" s="9" t="s">
        <v>172</v>
      </c>
      <c r="B68" s="10" t="s">
        <v>87</v>
      </c>
      <c r="C68" s="11">
        <f>C69</f>
        <v>300</v>
      </c>
      <c r="D68" s="11">
        <f>D69</f>
        <v>16.2</v>
      </c>
      <c r="E68" s="12">
        <f t="shared" si="1"/>
        <v>5.4</v>
      </c>
    </row>
    <row r="69" spans="1:5" ht="25.5">
      <c r="A69" s="9" t="s">
        <v>173</v>
      </c>
      <c r="B69" s="10" t="s">
        <v>88</v>
      </c>
      <c r="C69" s="11">
        <v>300</v>
      </c>
      <c r="D69" s="11">
        <v>16.2</v>
      </c>
      <c r="E69" s="12">
        <f t="shared" si="1"/>
        <v>5.4</v>
      </c>
    </row>
    <row r="70" spans="1:5" ht="25.5">
      <c r="A70" s="9" t="s">
        <v>174</v>
      </c>
      <c r="B70" s="10" t="s">
        <v>109</v>
      </c>
      <c r="C70" s="11">
        <f>C71</f>
        <v>0</v>
      </c>
      <c r="D70" s="11">
        <f>D71</f>
        <v>6.1</v>
      </c>
      <c r="E70" s="12">
        <v>0</v>
      </c>
    </row>
    <row r="71" spans="1:5" ht="38.25">
      <c r="A71" s="9" t="s">
        <v>211</v>
      </c>
      <c r="B71" s="10" t="s">
        <v>110</v>
      </c>
      <c r="C71" s="11">
        <v>0</v>
      </c>
      <c r="D71" s="11">
        <v>6.1</v>
      </c>
      <c r="E71" s="12">
        <v>0</v>
      </c>
    </row>
    <row r="72" spans="1:5" ht="63.75" customHeight="1">
      <c r="A72" s="9" t="s">
        <v>175</v>
      </c>
      <c r="B72" s="10" t="s">
        <v>89</v>
      </c>
      <c r="C72" s="11">
        <v>0</v>
      </c>
      <c r="D72" s="11">
        <v>87</v>
      </c>
      <c r="E72" s="12">
        <v>0</v>
      </c>
    </row>
    <row r="73" spans="1:5" ht="25.5">
      <c r="A73" s="9" t="s">
        <v>176</v>
      </c>
      <c r="B73" s="10" t="s">
        <v>44</v>
      </c>
      <c r="C73" s="11">
        <f>C74</f>
        <v>659</v>
      </c>
      <c r="D73" s="11">
        <f>D74</f>
        <v>654.3</v>
      </c>
      <c r="E73" s="12">
        <f t="shared" si="1"/>
        <v>99.28679817905918</v>
      </c>
    </row>
    <row r="74" spans="1:5" ht="41.25" customHeight="1">
      <c r="A74" s="9" t="s">
        <v>177</v>
      </c>
      <c r="B74" s="10" t="s">
        <v>45</v>
      </c>
      <c r="C74" s="11">
        <v>659</v>
      </c>
      <c r="D74" s="11">
        <v>654.3</v>
      </c>
      <c r="E74" s="12">
        <f t="shared" si="1"/>
        <v>99.28679817905918</v>
      </c>
    </row>
    <row r="75" spans="1:5" ht="12.75">
      <c r="A75" s="9" t="s">
        <v>178</v>
      </c>
      <c r="B75" s="10" t="s">
        <v>46</v>
      </c>
      <c r="C75" s="11">
        <f>C76</f>
        <v>0</v>
      </c>
      <c r="D75" s="11">
        <f>D76</f>
        <v>13</v>
      </c>
      <c r="E75" s="12">
        <v>0</v>
      </c>
    </row>
    <row r="76" spans="1:5" ht="12.75">
      <c r="A76" s="9" t="s">
        <v>179</v>
      </c>
      <c r="B76" s="10" t="s">
        <v>47</v>
      </c>
      <c r="C76" s="11">
        <f>C77</f>
        <v>0</v>
      </c>
      <c r="D76" s="11">
        <f>D77</f>
        <v>13</v>
      </c>
      <c r="E76" s="12">
        <v>0</v>
      </c>
    </row>
    <row r="77" spans="1:5" ht="27.75" customHeight="1">
      <c r="A77" s="9" t="s">
        <v>180</v>
      </c>
      <c r="B77" s="10" t="s">
        <v>48</v>
      </c>
      <c r="C77" s="11">
        <v>0</v>
      </c>
      <c r="D77" s="11">
        <v>13</v>
      </c>
      <c r="E77" s="12">
        <v>0</v>
      </c>
    </row>
    <row r="78" spans="1:5" ht="12.75">
      <c r="A78" s="6" t="s">
        <v>181</v>
      </c>
      <c r="B78" s="7" t="s">
        <v>49</v>
      </c>
      <c r="C78" s="13">
        <f>C79+C134</f>
        <v>539582.1</v>
      </c>
      <c r="D78" s="13">
        <f>D79+D134</f>
        <v>397234</v>
      </c>
      <c r="E78" s="14">
        <f t="shared" si="1"/>
        <v>73.61882464225556</v>
      </c>
    </row>
    <row r="79" spans="1:5" ht="38.25">
      <c r="A79" s="9" t="s">
        <v>182</v>
      </c>
      <c r="B79" s="10" t="s">
        <v>50</v>
      </c>
      <c r="C79" s="11">
        <f>C80+C83+C104+C128</f>
        <v>538732.1</v>
      </c>
      <c r="D79" s="11">
        <f>D80+D83+D104+D128</f>
        <v>396255.9</v>
      </c>
      <c r="E79" s="12">
        <f t="shared" si="1"/>
        <v>73.55342293507293</v>
      </c>
    </row>
    <row r="80" spans="1:5" ht="25.5">
      <c r="A80" s="9" t="s">
        <v>183</v>
      </c>
      <c r="B80" s="10" t="s">
        <v>51</v>
      </c>
      <c r="C80" s="15">
        <f>C81+C82</f>
        <v>120449</v>
      </c>
      <c r="D80" s="15">
        <v>97922.6</v>
      </c>
      <c r="E80" s="12">
        <f t="shared" si="1"/>
        <v>81.29797673704225</v>
      </c>
    </row>
    <row r="81" spans="1:5" ht="25.5">
      <c r="A81" s="9" t="s">
        <v>184</v>
      </c>
      <c r="B81" s="10" t="s">
        <v>52</v>
      </c>
      <c r="C81" s="11">
        <v>108394</v>
      </c>
      <c r="D81" s="11">
        <v>97372.6</v>
      </c>
      <c r="E81" s="12">
        <f t="shared" si="1"/>
        <v>89.8320940273447</v>
      </c>
    </row>
    <row r="82" spans="1:5" ht="25.5">
      <c r="A82" s="9" t="s">
        <v>185</v>
      </c>
      <c r="B82" s="10" t="s">
        <v>53</v>
      </c>
      <c r="C82" s="11">
        <v>12055</v>
      </c>
      <c r="D82" s="11">
        <v>550</v>
      </c>
      <c r="E82" s="12">
        <f t="shared" si="1"/>
        <v>4.562422231439236</v>
      </c>
    </row>
    <row r="83" spans="1:5" ht="28.5" customHeight="1">
      <c r="A83" s="9" t="s">
        <v>186</v>
      </c>
      <c r="B83" s="10" t="s">
        <v>54</v>
      </c>
      <c r="C83" s="11">
        <f>C84+C85+C86+C87+C88+C89+C91+C92+C90</f>
        <v>134306.3</v>
      </c>
      <c r="D83" s="11">
        <f>D84+D85+D86+D87+D88+D89+D91+D92+D90</f>
        <v>104310.70000000001</v>
      </c>
      <c r="E83" s="12">
        <f t="shared" si="1"/>
        <v>77.66627477638802</v>
      </c>
    </row>
    <row r="84" spans="1:5" ht="30" customHeight="1">
      <c r="A84" s="9" t="s">
        <v>212</v>
      </c>
      <c r="B84" s="10" t="s">
        <v>213</v>
      </c>
      <c r="C84" s="11">
        <v>493.5</v>
      </c>
      <c r="D84" s="11">
        <v>493.5</v>
      </c>
      <c r="E84" s="12">
        <f t="shared" si="1"/>
        <v>100</v>
      </c>
    </row>
    <row r="85" spans="1:5" ht="40.5" customHeight="1">
      <c r="A85" s="16" t="s">
        <v>187</v>
      </c>
      <c r="B85" s="17" t="s">
        <v>98</v>
      </c>
      <c r="C85" s="11">
        <v>44241.9</v>
      </c>
      <c r="D85" s="11">
        <v>24854.6</v>
      </c>
      <c r="E85" s="12">
        <f t="shared" si="1"/>
        <v>56.17887116059662</v>
      </c>
    </row>
    <row r="86" spans="1:5" ht="52.5" customHeight="1">
      <c r="A86" s="16" t="s">
        <v>214</v>
      </c>
      <c r="B86" s="10" t="s">
        <v>215</v>
      </c>
      <c r="C86" s="11">
        <v>3042</v>
      </c>
      <c r="D86" s="11">
        <v>3042</v>
      </c>
      <c r="E86" s="12">
        <f t="shared" si="1"/>
        <v>100</v>
      </c>
    </row>
    <row r="87" spans="1:5" ht="65.25" customHeight="1">
      <c r="A87" s="16" t="s">
        <v>216</v>
      </c>
      <c r="B87" s="10" t="s">
        <v>217</v>
      </c>
      <c r="C87" s="11">
        <v>8680.1</v>
      </c>
      <c r="D87" s="11">
        <v>8680.1</v>
      </c>
      <c r="E87" s="12">
        <f t="shared" si="1"/>
        <v>100</v>
      </c>
    </row>
    <row r="88" spans="1:5" ht="39.75" customHeight="1">
      <c r="A88" s="16" t="s">
        <v>218</v>
      </c>
      <c r="B88" s="10" t="s">
        <v>219</v>
      </c>
      <c r="C88" s="11">
        <v>3025.9</v>
      </c>
      <c r="D88" s="11">
        <v>3025.9</v>
      </c>
      <c r="E88" s="12">
        <f t="shared" si="1"/>
        <v>100</v>
      </c>
    </row>
    <row r="89" spans="1:5" ht="39" customHeight="1">
      <c r="A89" s="16" t="s">
        <v>188</v>
      </c>
      <c r="B89" s="10" t="s">
        <v>99</v>
      </c>
      <c r="C89" s="11">
        <v>27000</v>
      </c>
      <c r="D89" s="11">
        <v>27000</v>
      </c>
      <c r="E89" s="12">
        <f t="shared" si="1"/>
        <v>100</v>
      </c>
    </row>
    <row r="90" spans="1:5" ht="51" customHeight="1">
      <c r="A90" s="16" t="s">
        <v>227</v>
      </c>
      <c r="B90" s="10" t="s">
        <v>228</v>
      </c>
      <c r="C90" s="11">
        <v>1000</v>
      </c>
      <c r="D90" s="11">
        <v>1000</v>
      </c>
      <c r="E90" s="12">
        <f t="shared" si="1"/>
        <v>100</v>
      </c>
    </row>
    <row r="91" spans="1:5" ht="78.75" customHeight="1">
      <c r="A91" s="16" t="s">
        <v>189</v>
      </c>
      <c r="B91" s="10" t="s">
        <v>103</v>
      </c>
      <c r="C91" s="11">
        <v>27714</v>
      </c>
      <c r="D91" s="11">
        <v>24732.3</v>
      </c>
      <c r="E91" s="12">
        <f t="shared" si="1"/>
        <v>89.24117774410045</v>
      </c>
    </row>
    <row r="92" spans="1:5" ht="12.75">
      <c r="A92" s="16" t="s">
        <v>190</v>
      </c>
      <c r="B92" s="10" t="s">
        <v>55</v>
      </c>
      <c r="C92" s="15">
        <f>C94+C96+C97+C98+C99+C100+C95+C101+C102+C103</f>
        <v>19108.9</v>
      </c>
      <c r="D92" s="15">
        <f>D94+D96+D97+D98+D99+D100+D95+D101+D102+D103</f>
        <v>11482.300000000001</v>
      </c>
      <c r="E92" s="12">
        <f t="shared" si="1"/>
        <v>60.08875445473052</v>
      </c>
    </row>
    <row r="93" spans="1:5" ht="12.75">
      <c r="A93" s="16"/>
      <c r="B93" s="18" t="s">
        <v>70</v>
      </c>
      <c r="C93" s="11"/>
      <c r="D93" s="11"/>
      <c r="E93" s="12"/>
    </row>
    <row r="94" spans="1:5" ht="25.5">
      <c r="A94" s="16"/>
      <c r="B94" s="19" t="s">
        <v>91</v>
      </c>
      <c r="C94" s="11">
        <v>6849</v>
      </c>
      <c r="D94" s="11">
        <v>4406</v>
      </c>
      <c r="E94" s="12">
        <f t="shared" si="1"/>
        <v>64.33055920572346</v>
      </c>
    </row>
    <row r="95" spans="1:5" ht="117" customHeight="1">
      <c r="A95" s="16"/>
      <c r="B95" s="19" t="s">
        <v>223</v>
      </c>
      <c r="C95" s="11">
        <v>1693.2</v>
      </c>
      <c r="D95" s="11">
        <v>1693.2</v>
      </c>
      <c r="E95" s="12">
        <f t="shared" si="1"/>
        <v>100</v>
      </c>
    </row>
    <row r="96" spans="1:5" ht="27" customHeight="1">
      <c r="A96" s="16"/>
      <c r="B96" s="19" t="s">
        <v>92</v>
      </c>
      <c r="C96" s="11">
        <v>1229.4</v>
      </c>
      <c r="D96" s="11">
        <v>1229.4</v>
      </c>
      <c r="E96" s="12">
        <f t="shared" si="1"/>
        <v>100</v>
      </c>
    </row>
    <row r="97" spans="1:5" ht="37.5" customHeight="1">
      <c r="A97" s="16"/>
      <c r="B97" s="19" t="s">
        <v>71</v>
      </c>
      <c r="C97" s="11">
        <v>861.1</v>
      </c>
      <c r="D97" s="11">
        <v>861.1</v>
      </c>
      <c r="E97" s="12">
        <f t="shared" si="1"/>
        <v>100</v>
      </c>
    </row>
    <row r="98" spans="1:5" ht="25.5">
      <c r="A98" s="16"/>
      <c r="B98" s="19" t="s">
        <v>72</v>
      </c>
      <c r="C98" s="11">
        <v>3012.2</v>
      </c>
      <c r="D98" s="11">
        <v>2499.1</v>
      </c>
      <c r="E98" s="12">
        <f t="shared" si="1"/>
        <v>82.96593851669876</v>
      </c>
    </row>
    <row r="99" spans="1:5" ht="38.25" customHeight="1">
      <c r="A99" s="16"/>
      <c r="B99" s="19" t="s">
        <v>220</v>
      </c>
      <c r="C99" s="11">
        <v>1168</v>
      </c>
      <c r="D99" s="11"/>
      <c r="E99" s="12">
        <f t="shared" si="1"/>
        <v>0</v>
      </c>
    </row>
    <row r="100" spans="1:5" ht="53.25" customHeight="1">
      <c r="A100" s="16"/>
      <c r="B100" s="19" t="s">
        <v>221</v>
      </c>
      <c r="C100" s="11">
        <v>900</v>
      </c>
      <c r="D100" s="11">
        <v>0</v>
      </c>
      <c r="E100" s="12">
        <f t="shared" si="1"/>
        <v>0</v>
      </c>
    </row>
    <row r="101" spans="1:5" ht="25.5">
      <c r="A101" s="16"/>
      <c r="B101" s="19" t="s">
        <v>229</v>
      </c>
      <c r="C101" s="11">
        <v>958</v>
      </c>
      <c r="D101" s="11">
        <v>793.5</v>
      </c>
      <c r="E101" s="12">
        <f t="shared" si="1"/>
        <v>82.82881002087683</v>
      </c>
    </row>
    <row r="102" spans="1:5" ht="53.25" customHeight="1">
      <c r="A102" s="16"/>
      <c r="B102" s="19" t="s">
        <v>230</v>
      </c>
      <c r="C102" s="11">
        <v>738</v>
      </c>
      <c r="D102" s="11"/>
      <c r="E102" s="12">
        <f t="shared" si="1"/>
        <v>0</v>
      </c>
    </row>
    <row r="103" spans="1:5" ht="12.75">
      <c r="A103" s="16"/>
      <c r="B103" s="19" t="s">
        <v>231</v>
      </c>
      <c r="C103" s="11">
        <v>1700</v>
      </c>
      <c r="D103" s="11"/>
      <c r="E103" s="12">
        <f t="shared" si="1"/>
        <v>0</v>
      </c>
    </row>
    <row r="104" spans="1:5" ht="25.5">
      <c r="A104" s="9" t="s">
        <v>191</v>
      </c>
      <c r="B104" s="10" t="s">
        <v>56</v>
      </c>
      <c r="C104" s="15">
        <f>C105+C106+C107+C108+C109+C121+C122+C123+C124</f>
        <v>267417.8</v>
      </c>
      <c r="D104" s="15">
        <f>D105+D106+D107+D108+D109+D121+D122+D123+D124</f>
        <v>189568</v>
      </c>
      <c r="E104" s="12">
        <f t="shared" si="1"/>
        <v>70.88832530968395</v>
      </c>
    </row>
    <row r="105" spans="1:5" ht="38.25">
      <c r="A105" s="9" t="s">
        <v>192</v>
      </c>
      <c r="B105" s="10" t="s">
        <v>57</v>
      </c>
      <c r="C105" s="11">
        <v>1355</v>
      </c>
      <c r="D105" s="11">
        <v>1020</v>
      </c>
      <c r="E105" s="12">
        <f t="shared" si="1"/>
        <v>75.27675276752768</v>
      </c>
    </row>
    <row r="106" spans="1:5" ht="38.25">
      <c r="A106" s="9" t="s">
        <v>193</v>
      </c>
      <c r="B106" s="10" t="s">
        <v>58</v>
      </c>
      <c r="C106" s="11">
        <v>1073</v>
      </c>
      <c r="D106" s="11">
        <v>804.9</v>
      </c>
      <c r="E106" s="12">
        <f t="shared" si="1"/>
        <v>75.01397949673812</v>
      </c>
    </row>
    <row r="107" spans="1:5" ht="40.5" customHeight="1">
      <c r="A107" s="9" t="s">
        <v>194</v>
      </c>
      <c r="B107" s="10" t="s">
        <v>59</v>
      </c>
      <c r="C107" s="11">
        <v>1098</v>
      </c>
      <c r="D107" s="11">
        <v>673.9</v>
      </c>
      <c r="E107" s="12">
        <f t="shared" si="1"/>
        <v>61.37522768670309</v>
      </c>
    </row>
    <row r="108" spans="1:5" ht="38.25">
      <c r="A108" s="9" t="s">
        <v>195</v>
      </c>
      <c r="B108" s="10" t="s">
        <v>60</v>
      </c>
      <c r="C108" s="11">
        <v>3040</v>
      </c>
      <c r="D108" s="11">
        <v>2084.1</v>
      </c>
      <c r="E108" s="12">
        <f t="shared" si="1"/>
        <v>68.55592105263158</v>
      </c>
    </row>
    <row r="109" spans="1:5" ht="38.25">
      <c r="A109" s="9" t="s">
        <v>196</v>
      </c>
      <c r="B109" s="10" t="s">
        <v>61</v>
      </c>
      <c r="C109" s="15">
        <f>+C111+C112+C113+C114+C115+C116+C117+C118+C119+C120</f>
        <v>30120.399999999998</v>
      </c>
      <c r="D109" s="15">
        <f>D111+D112+D113+D114+D115+D116+D117+D118+D119+D120</f>
        <v>22539.799999999996</v>
      </c>
      <c r="E109" s="12">
        <f t="shared" si="1"/>
        <v>74.83233954396356</v>
      </c>
    </row>
    <row r="110" spans="1:5" ht="12.75">
      <c r="A110" s="9"/>
      <c r="B110" s="18" t="s">
        <v>70</v>
      </c>
      <c r="C110" s="11"/>
      <c r="D110" s="11"/>
      <c r="E110" s="12"/>
    </row>
    <row r="111" spans="1:5" ht="38.25">
      <c r="A111" s="9"/>
      <c r="B111" s="19" t="s">
        <v>93</v>
      </c>
      <c r="C111" s="11">
        <v>7</v>
      </c>
      <c r="D111" s="11">
        <v>5.3</v>
      </c>
      <c r="E111" s="12">
        <f t="shared" si="1"/>
        <v>75.71428571428571</v>
      </c>
    </row>
    <row r="112" spans="1:5" ht="38.25">
      <c r="A112" s="9"/>
      <c r="B112" s="19" t="s">
        <v>73</v>
      </c>
      <c r="C112" s="11">
        <v>12800</v>
      </c>
      <c r="D112" s="11">
        <v>9600</v>
      </c>
      <c r="E112" s="12">
        <f t="shared" si="1"/>
        <v>75</v>
      </c>
    </row>
    <row r="113" spans="1:5" ht="38.25">
      <c r="A113" s="9"/>
      <c r="B113" s="19" t="s">
        <v>74</v>
      </c>
      <c r="C113" s="11">
        <v>549</v>
      </c>
      <c r="D113" s="11">
        <v>411.8</v>
      </c>
      <c r="E113" s="12">
        <f t="shared" si="1"/>
        <v>75.00910746812386</v>
      </c>
    </row>
    <row r="114" spans="1:5" ht="26.25" customHeight="1">
      <c r="A114" s="9"/>
      <c r="B114" s="19" t="s">
        <v>75</v>
      </c>
      <c r="C114" s="11">
        <v>1743</v>
      </c>
      <c r="D114" s="11">
        <v>1290</v>
      </c>
      <c r="E114" s="12">
        <f t="shared" si="1"/>
        <v>74.01032702237521</v>
      </c>
    </row>
    <row r="115" spans="1:5" ht="51.75" customHeight="1">
      <c r="A115" s="9"/>
      <c r="B115" s="19" t="s">
        <v>76</v>
      </c>
      <c r="C115" s="11">
        <v>14529</v>
      </c>
      <c r="D115" s="11">
        <v>10877</v>
      </c>
      <c r="E115" s="12">
        <f t="shared" si="1"/>
        <v>74.86406497350127</v>
      </c>
    </row>
    <row r="116" spans="1:5" ht="38.25">
      <c r="A116" s="9"/>
      <c r="B116" s="19" t="s">
        <v>94</v>
      </c>
      <c r="C116" s="11">
        <v>0.6</v>
      </c>
      <c r="D116" s="11">
        <v>0.4</v>
      </c>
      <c r="E116" s="12">
        <f t="shared" si="1"/>
        <v>66.66666666666667</v>
      </c>
    </row>
    <row r="117" spans="1:5" ht="51">
      <c r="A117" s="9"/>
      <c r="B117" s="19" t="s">
        <v>77</v>
      </c>
      <c r="C117" s="11">
        <v>2.2</v>
      </c>
      <c r="D117" s="11">
        <v>1.1</v>
      </c>
      <c r="E117" s="12">
        <f t="shared" si="1"/>
        <v>50</v>
      </c>
    </row>
    <row r="118" spans="1:5" ht="54" customHeight="1">
      <c r="A118" s="9"/>
      <c r="B118" s="19" t="s">
        <v>78</v>
      </c>
      <c r="C118" s="11">
        <v>0.6</v>
      </c>
      <c r="D118" s="11">
        <v>0.6</v>
      </c>
      <c r="E118" s="12">
        <f t="shared" si="1"/>
        <v>100</v>
      </c>
    </row>
    <row r="119" spans="1:5" ht="39.75" customHeight="1">
      <c r="A119" s="9"/>
      <c r="B119" s="19" t="s">
        <v>104</v>
      </c>
      <c r="C119" s="11">
        <v>486</v>
      </c>
      <c r="D119" s="11">
        <v>350.6</v>
      </c>
      <c r="E119" s="12">
        <f t="shared" si="1"/>
        <v>72.13991769547326</v>
      </c>
    </row>
    <row r="120" spans="1:5" ht="40.5" customHeight="1">
      <c r="A120" s="9"/>
      <c r="B120" s="19" t="s">
        <v>105</v>
      </c>
      <c r="C120" s="11">
        <v>3</v>
      </c>
      <c r="D120" s="11">
        <v>3</v>
      </c>
      <c r="E120" s="12">
        <f t="shared" si="1"/>
        <v>100</v>
      </c>
    </row>
    <row r="121" spans="1:5" ht="51">
      <c r="A121" s="9" t="s">
        <v>197</v>
      </c>
      <c r="B121" s="10" t="s">
        <v>62</v>
      </c>
      <c r="C121" s="11">
        <v>28629</v>
      </c>
      <c r="D121" s="15">
        <v>23950.5</v>
      </c>
      <c r="E121" s="12">
        <f t="shared" si="1"/>
        <v>83.65817876977889</v>
      </c>
    </row>
    <row r="122" spans="1:5" ht="63.75">
      <c r="A122" s="9" t="s">
        <v>198</v>
      </c>
      <c r="B122" s="10" t="s">
        <v>63</v>
      </c>
      <c r="C122" s="11">
        <v>4831</v>
      </c>
      <c r="D122" s="11">
        <v>2795.7</v>
      </c>
      <c r="E122" s="12">
        <f t="shared" si="1"/>
        <v>57.870006209894434</v>
      </c>
    </row>
    <row r="123" spans="1:5" ht="51.75" customHeight="1">
      <c r="A123" s="20" t="s">
        <v>199</v>
      </c>
      <c r="B123" s="10" t="s">
        <v>95</v>
      </c>
      <c r="C123" s="11">
        <v>5882.4</v>
      </c>
      <c r="D123" s="11">
        <v>0</v>
      </c>
      <c r="E123" s="12">
        <v>0</v>
      </c>
    </row>
    <row r="124" spans="1:5" ht="12.75">
      <c r="A124" s="9" t="s">
        <v>200</v>
      </c>
      <c r="B124" s="10" t="s">
        <v>64</v>
      </c>
      <c r="C124" s="11">
        <f>C125</f>
        <v>191389</v>
      </c>
      <c r="D124" s="11">
        <f>D125</f>
        <v>135699.1</v>
      </c>
      <c r="E124" s="12">
        <f t="shared" si="1"/>
        <v>70.90224621059727</v>
      </c>
    </row>
    <row r="125" spans="1:5" ht="12.75">
      <c r="A125" s="9" t="s">
        <v>201</v>
      </c>
      <c r="B125" s="10" t="s">
        <v>65</v>
      </c>
      <c r="C125" s="15">
        <f>C127</f>
        <v>191389</v>
      </c>
      <c r="D125" s="15">
        <v>135699.1</v>
      </c>
      <c r="E125" s="12">
        <f t="shared" si="1"/>
        <v>70.90224621059727</v>
      </c>
    </row>
    <row r="126" spans="1:5" ht="12.75">
      <c r="A126" s="9"/>
      <c r="B126" s="19" t="s">
        <v>70</v>
      </c>
      <c r="C126" s="11"/>
      <c r="D126" s="11"/>
      <c r="E126" s="12"/>
    </row>
    <row r="127" spans="1:5" ht="25.5">
      <c r="A127" s="9"/>
      <c r="B127" s="19" t="s">
        <v>79</v>
      </c>
      <c r="C127" s="11">
        <v>191389</v>
      </c>
      <c r="D127" s="11">
        <v>135699.1</v>
      </c>
      <c r="E127" s="12">
        <f t="shared" si="1"/>
        <v>70.90224621059727</v>
      </c>
    </row>
    <row r="128" spans="1:5" ht="12.75">
      <c r="A128" s="9" t="s">
        <v>202</v>
      </c>
      <c r="B128" s="10" t="s">
        <v>66</v>
      </c>
      <c r="C128" s="15">
        <f>C129+C130+C132+C131+C133</f>
        <v>16559</v>
      </c>
      <c r="D128" s="15">
        <f>D129+D130+D132+D131+D133</f>
        <v>4454.599999999999</v>
      </c>
      <c r="E128" s="12">
        <f t="shared" si="1"/>
        <v>26.901382933752032</v>
      </c>
    </row>
    <row r="129" spans="1:5" ht="53.25" customHeight="1">
      <c r="A129" s="9" t="s">
        <v>232</v>
      </c>
      <c r="B129" s="10" t="s">
        <v>222</v>
      </c>
      <c r="C129" s="15">
        <v>10.2</v>
      </c>
      <c r="D129" s="15">
        <v>10.2</v>
      </c>
      <c r="E129" s="12">
        <f t="shared" si="1"/>
        <v>100</v>
      </c>
    </row>
    <row r="130" spans="1:6" ht="63.75">
      <c r="A130" s="9" t="s">
        <v>203</v>
      </c>
      <c r="B130" s="10" t="s">
        <v>67</v>
      </c>
      <c r="C130" s="11">
        <v>7510</v>
      </c>
      <c r="D130" s="11">
        <v>3283.7</v>
      </c>
      <c r="E130" s="12">
        <f aca="true" t="shared" si="2" ref="E130:E138">D130/C130*100</f>
        <v>43.724367509986685</v>
      </c>
      <c r="F130" s="29"/>
    </row>
    <row r="131" spans="1:6" ht="38.25">
      <c r="A131" s="9" t="s">
        <v>233</v>
      </c>
      <c r="B131" s="10" t="s">
        <v>234</v>
      </c>
      <c r="C131" s="11">
        <v>200</v>
      </c>
      <c r="D131" s="11">
        <v>200</v>
      </c>
      <c r="E131" s="12">
        <f t="shared" si="2"/>
        <v>100</v>
      </c>
      <c r="F131" s="29"/>
    </row>
    <row r="132" spans="1:5" ht="155.25" customHeight="1">
      <c r="A132" s="16" t="s">
        <v>204</v>
      </c>
      <c r="B132" s="10" t="s">
        <v>235</v>
      </c>
      <c r="C132" s="11">
        <v>8823.8</v>
      </c>
      <c r="D132" s="11">
        <v>945.7</v>
      </c>
      <c r="E132" s="12">
        <f t="shared" si="2"/>
        <v>10.717604660123756</v>
      </c>
    </row>
    <row r="133" spans="1:5" ht="25.5">
      <c r="A133" s="16" t="s">
        <v>204</v>
      </c>
      <c r="B133" s="10" t="s">
        <v>236</v>
      </c>
      <c r="C133" s="11">
        <v>15</v>
      </c>
      <c r="D133" s="11">
        <v>15</v>
      </c>
      <c r="E133" s="12">
        <f t="shared" si="2"/>
        <v>100</v>
      </c>
    </row>
    <row r="134" spans="1:5" ht="12.75">
      <c r="A134" s="9" t="s">
        <v>205</v>
      </c>
      <c r="B134" s="10" t="s">
        <v>68</v>
      </c>
      <c r="C134" s="11">
        <f>C135</f>
        <v>850</v>
      </c>
      <c r="D134" s="11">
        <f>D135</f>
        <v>978.1</v>
      </c>
      <c r="E134" s="12">
        <f t="shared" si="2"/>
        <v>115.07058823529412</v>
      </c>
    </row>
    <row r="135" spans="1:5" ht="28.5" customHeight="1">
      <c r="A135" s="9" t="s">
        <v>206</v>
      </c>
      <c r="B135" s="10" t="s">
        <v>69</v>
      </c>
      <c r="C135" s="11">
        <f>C136+C137</f>
        <v>850</v>
      </c>
      <c r="D135" s="11">
        <f>D136+D137</f>
        <v>978.1</v>
      </c>
      <c r="E135" s="12">
        <f t="shared" si="2"/>
        <v>115.07058823529412</v>
      </c>
    </row>
    <row r="136" spans="1:5" ht="39.75" customHeight="1">
      <c r="A136" s="9" t="s">
        <v>207</v>
      </c>
      <c r="B136" s="10" t="s">
        <v>90</v>
      </c>
      <c r="C136" s="11">
        <v>850</v>
      </c>
      <c r="D136" s="11">
        <v>924.1</v>
      </c>
      <c r="E136" s="12">
        <f t="shared" si="2"/>
        <v>108.71764705882354</v>
      </c>
    </row>
    <row r="137" spans="1:5" ht="33" customHeight="1">
      <c r="A137" s="9" t="s">
        <v>208</v>
      </c>
      <c r="B137" s="30" t="s">
        <v>69</v>
      </c>
      <c r="C137" s="11">
        <v>0</v>
      </c>
      <c r="D137" s="11">
        <v>54</v>
      </c>
      <c r="E137" s="12">
        <v>0</v>
      </c>
    </row>
    <row r="138" spans="1:5" ht="18" customHeight="1">
      <c r="A138" s="21"/>
      <c r="B138" s="22" t="s">
        <v>2</v>
      </c>
      <c r="C138" s="23">
        <f>C6+C78</f>
        <v>614922.1</v>
      </c>
      <c r="D138" s="24">
        <f>D6+D78</f>
        <v>449647.3</v>
      </c>
      <c r="E138" s="25">
        <f t="shared" si="2"/>
        <v>73.12264431543443</v>
      </c>
    </row>
    <row r="139" spans="1:5" ht="12.75">
      <c r="A139" s="26"/>
      <c r="B139" s="27"/>
      <c r="C139" s="27"/>
      <c r="D139" s="27"/>
      <c r="E139" s="27"/>
    </row>
    <row r="140" spans="1:5" ht="12.75">
      <c r="A140" s="26"/>
      <c r="B140" s="27"/>
      <c r="C140" s="27"/>
      <c r="D140" s="27"/>
      <c r="E140" s="27"/>
    </row>
    <row r="141" spans="1:5" ht="12.75">
      <c r="A141" s="26"/>
      <c r="B141" s="27"/>
      <c r="C141" s="27"/>
      <c r="D141" s="27"/>
      <c r="E141" s="27"/>
    </row>
    <row r="142" spans="1:5" ht="15">
      <c r="A142" s="34" t="s">
        <v>113</v>
      </c>
      <c r="B142" s="34"/>
      <c r="C142" s="27"/>
      <c r="D142" s="27"/>
      <c r="E142" s="27"/>
    </row>
    <row r="143" spans="1:5" s="5" customFormat="1" ht="15">
      <c r="A143" s="34" t="s">
        <v>81</v>
      </c>
      <c r="B143" s="34"/>
      <c r="C143" s="28"/>
      <c r="D143" s="28" t="s">
        <v>114</v>
      </c>
      <c r="E143" s="28"/>
    </row>
    <row r="144" spans="1:5" ht="12.75">
      <c r="A144" s="26"/>
      <c r="B144" s="27"/>
      <c r="C144" s="27"/>
      <c r="D144" s="27"/>
      <c r="E144" s="27"/>
    </row>
  </sheetData>
  <mergeCells count="4">
    <mergeCell ref="A3:E3"/>
    <mergeCell ref="B1:E1"/>
    <mergeCell ref="A142:B142"/>
    <mergeCell ref="A143:B143"/>
  </mergeCells>
  <printOptions/>
  <pageMargins left="0.65" right="0.1968503937007874" top="0.4724409448818898" bottom="0.53" header="0.2362204724409449" footer="0.2362204724409449"/>
  <pageSetup fitToHeight="0" fitToWidth="1"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Назарова</cp:lastModifiedBy>
  <cp:lastPrinted>2014-10-21T03:34:19Z</cp:lastPrinted>
  <dcterms:created xsi:type="dcterms:W3CDTF">2012-04-25T08:17:50Z</dcterms:created>
  <dcterms:modified xsi:type="dcterms:W3CDTF">2014-10-21T10:32:34Z</dcterms:modified>
  <cp:category/>
  <cp:version/>
  <cp:contentType/>
  <cp:contentStatus/>
</cp:coreProperties>
</file>