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'Лист1'!$A$1:$J$42</definedName>
  </definedNames>
  <calcPr fullCalcOnLoad="1"/>
</workbook>
</file>

<file path=xl/sharedStrings.xml><?xml version="1.0" encoding="utf-8"?>
<sst xmlns="http://schemas.openxmlformats.org/spreadsheetml/2006/main" count="56" uniqueCount="50">
  <si>
    <t xml:space="preserve">БЕЗВОЗМЕЗДНЫЕ ПОСТУПЛЕНИЯ </t>
  </si>
  <si>
    <t>СОБСТВЕННЫЕ ДОХОДЫ</t>
  </si>
  <si>
    <t>Наименование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</si>
  <si>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</si>
  <si>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</si>
  <si>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</si>
  <si>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</si>
  <si>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</si>
  <si>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</si>
  <si>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</si>
  <si>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</si>
  <si>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</si>
  <si>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</si>
  <si>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в сумме</t>
  </si>
  <si>
    <t>Изменения</t>
  </si>
  <si>
    <t>в %</t>
  </si>
  <si>
    <t>Плановый период</t>
  </si>
  <si>
    <t>Налоговые доходы</t>
  </si>
  <si>
    <t>Налог на доходы физических лиц</t>
  </si>
  <si>
    <t>Неналоговые доходы</t>
  </si>
  <si>
    <t>Прочие безвозмездные поступления</t>
  </si>
  <si>
    <t>В С Е Г О    Д О Х О Д Ы</t>
  </si>
  <si>
    <t>Условно утвержденные расходы</t>
  </si>
  <si>
    <t>Д Е Ф И Ц И Т</t>
  </si>
  <si>
    <t xml:space="preserve">В С Е Г О   Р А С Х О Д Ы </t>
  </si>
  <si>
    <t>тыс. руб.</t>
  </si>
  <si>
    <t>Единый налог на вмененный доход</t>
  </si>
  <si>
    <t>Единый сельхозналог</t>
  </si>
  <si>
    <t>Патентная система</t>
  </si>
  <si>
    <t>Госпошлина</t>
  </si>
  <si>
    <t>Доходы от использования имущества</t>
  </si>
  <si>
    <t xml:space="preserve">Доходы от оказания платных услуг </t>
  </si>
  <si>
    <t>Доходы от продажи материальных и нематериальных активов</t>
  </si>
  <si>
    <t>Штрафы, санкции, возмещение ущерба</t>
  </si>
  <si>
    <t>Платежи при пользовании природными ресурсами</t>
  </si>
  <si>
    <t>Задолженность и перерасчеты по отмененным налогам и сборам</t>
  </si>
  <si>
    <t>-</t>
  </si>
  <si>
    <t>Налог по патентной системе налогообложения</t>
  </si>
  <si>
    <t xml:space="preserve">Культура, кинематография </t>
  </si>
  <si>
    <t>2016 год</t>
  </si>
  <si>
    <t>Ожидаемое исполнение доходов и расходов районного бюджета Куртамышского района в 2014 году                                                                                                                                                                                                                                            и прогноз доходов и расходов районного бюджета Куртамышского района на 2015-2017 годы</t>
  </si>
  <si>
    <t xml:space="preserve">Бюджет                                    на 2014 год (первона-чальный) </t>
  </si>
  <si>
    <t xml:space="preserve">Ожидаемое исполнение за 2014 год </t>
  </si>
  <si>
    <t>Прогноз                на 2015 год</t>
  </si>
  <si>
    <t xml:space="preserve">к бюджету 2014 года </t>
  </si>
  <si>
    <t>к ожидаемому исполнению 2014 года</t>
  </si>
  <si>
    <t>2017 год</t>
  </si>
  <si>
    <t xml:space="preserve"> на плановый период 2016 и 2017 годов</t>
  </si>
  <si>
    <t>бюджетной  политики в Куртамышском районе на 2015 год  и</t>
  </si>
  <si>
    <t xml:space="preserve">Приложение  к Основным направлениям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</si>
</sst>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* #,##0_);_(* \(#,##0\);_(* &quot;-&quot;_);_(@_)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"/>
  </numFmts>
  <fonts count="14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164" fontId="10" fillId="0" borderId="1" xfId="0" applyNumberFormat="1" applyFont="1" applyBorder="1" applyAlignment="1">
      <alignment horizontal="right" vertical="center"/>
    </xf>
    <xf numFmtId="165" fontId="10" fillId="0" borderId="1" xfId="0" applyNumberFormat="1" applyFont="1" applyBorder="1" applyAlignment="1">
      <alignment horizontal="right" vertical="center"/>
    </xf>
    <xf numFmtId="0" fontId="10" fillId="0" borderId="1" xfId="0" applyFont="1" applyFill="1" applyBorder="1" applyAlignment="1">
      <alignment horizontal="left" vertical="center" wrapText="1"/>
    </xf>
    <xf numFmtId="164" fontId="12" fillId="0" borderId="1" xfId="0" applyNumberFormat="1" applyFont="1" applyBorder="1" applyAlignment="1">
      <alignment horizontal="right" vertical="center"/>
    </xf>
    <xf numFmtId="165" fontId="12" fillId="0" borderId="1" xfId="0" applyNumberFormat="1" applyFont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 wrapText="1"/>
    </xf>
    <xf numFmtId="0" fontId="10" fillId="3" borderId="1" xfId="0" applyNumberFormat="1" applyFont="1" applyFill="1" applyBorder="1" applyAlignment="1">
      <alignment vertical="center" wrapText="1"/>
    </xf>
    <xf numFmtId="164" fontId="10" fillId="3" borderId="1" xfId="0" applyNumberFormat="1" applyFont="1" applyFill="1" applyBorder="1" applyAlignment="1">
      <alignment horizontal="right" vertical="center"/>
    </xf>
    <xf numFmtId="165" fontId="10" fillId="3" borderId="1" xfId="0" applyNumberFormat="1" applyFont="1" applyFill="1" applyBorder="1" applyAlignment="1">
      <alignment horizontal="right" vertical="center"/>
    </xf>
    <xf numFmtId="0" fontId="12" fillId="3" borderId="1" xfId="18" applyFont="1" applyFill="1" applyBorder="1" applyAlignment="1">
      <alignment vertical="center" wrapText="1"/>
      <protection/>
    </xf>
    <xf numFmtId="164" fontId="12" fillId="3" borderId="1" xfId="0" applyNumberFormat="1" applyFont="1" applyFill="1" applyBorder="1" applyAlignment="1">
      <alignment horizontal="right" vertical="center"/>
    </xf>
    <xf numFmtId="165" fontId="12" fillId="3" borderId="1" xfId="0" applyNumberFormat="1" applyFont="1" applyFill="1" applyBorder="1" applyAlignment="1">
      <alignment horizontal="right" vertical="center"/>
    </xf>
    <xf numFmtId="164" fontId="13" fillId="3" borderId="1" xfId="0" applyNumberFormat="1" applyFont="1" applyFill="1" applyBorder="1" applyAlignment="1">
      <alignment horizontal="right" vertical="center" wrapText="1"/>
    </xf>
    <xf numFmtId="0" fontId="13" fillId="3" borderId="1" xfId="18" applyFont="1" applyFill="1" applyBorder="1" applyAlignment="1">
      <alignment vertical="center" wrapText="1"/>
      <protection/>
    </xf>
    <xf numFmtId="0" fontId="12" fillId="3" borderId="1" xfId="18" applyFont="1" applyFill="1" applyBorder="1" applyAlignment="1">
      <alignment horizontal="left" vertical="center" wrapText="1"/>
      <protection/>
    </xf>
    <xf numFmtId="0" fontId="12" fillId="3" borderId="1" xfId="0" applyFont="1" applyFill="1" applyBorder="1" applyAlignment="1">
      <alignment vertical="center"/>
    </xf>
    <xf numFmtId="0" fontId="10" fillId="3" borderId="1" xfId="18" applyFont="1" applyFill="1" applyBorder="1" applyAlignment="1">
      <alignment horizontal="left" vertical="center" wrapText="1"/>
      <protection/>
    </xf>
    <xf numFmtId="164" fontId="10" fillId="3" borderId="1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right" vertical="center"/>
    </xf>
    <xf numFmtId="174" fontId="10" fillId="3" borderId="1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horizontal="justify" vertical="center"/>
    </xf>
    <xf numFmtId="0" fontId="0" fillId="0" borderId="0" xfId="0" applyBorder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view="pageBreakPreview" zoomScale="75" zoomScaleNormal="75" zoomScaleSheetLayoutView="75" workbookViewId="0" topLeftCell="A1">
      <pane xSplit="1" ySplit="9" topLeftCell="D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1" sqref="H1:J1"/>
    </sheetView>
  </sheetViews>
  <sheetFormatPr defaultColWidth="9.00390625" defaultRowHeight="12.75"/>
  <cols>
    <col min="1" max="1" width="55.875" style="0" customWidth="1"/>
    <col min="2" max="2" width="17.875" style="0" customWidth="1"/>
    <col min="3" max="3" width="18.375" style="0" customWidth="1"/>
    <col min="4" max="4" width="16.125" style="0" customWidth="1"/>
    <col min="5" max="5" width="12.875" style="0" customWidth="1"/>
    <col min="6" max="7" width="13.125" style="0" customWidth="1"/>
    <col min="8" max="8" width="14.875" style="0" customWidth="1"/>
    <col min="9" max="9" width="16.375" style="0" customWidth="1"/>
    <col min="10" max="10" width="18.00390625" style="0" customWidth="1"/>
  </cols>
  <sheetData>
    <row r="1" spans="7:13" ht="15.75">
      <c r="G1" s="5"/>
      <c r="H1" s="35" t="s">
        <v>49</v>
      </c>
      <c r="I1" s="35"/>
      <c r="J1" s="35"/>
      <c r="K1" s="4"/>
      <c r="M1" s="1"/>
    </row>
    <row r="2" spans="7:13" ht="15.75">
      <c r="G2" s="36" t="s">
        <v>48</v>
      </c>
      <c r="H2" s="36"/>
      <c r="I2" s="36"/>
      <c r="J2" s="36"/>
      <c r="M2" s="1"/>
    </row>
    <row r="3" spans="7:13" ht="15.75">
      <c r="G3" s="36" t="s">
        <v>47</v>
      </c>
      <c r="H3" s="36"/>
      <c r="I3" s="36"/>
      <c r="J3" s="36"/>
      <c r="M3" s="1"/>
    </row>
    <row r="5" spans="1:10" ht="39.75" customHeight="1">
      <c r="A5" s="34" t="s">
        <v>40</v>
      </c>
      <c r="B5" s="34"/>
      <c r="C5" s="34"/>
      <c r="D5" s="34"/>
      <c r="E5" s="34"/>
      <c r="F5" s="34"/>
      <c r="G5" s="34"/>
      <c r="H5" s="34"/>
      <c r="I5" s="34"/>
      <c r="J5" s="34"/>
    </row>
    <row r="6" spans="6:10" ht="12.75" customHeight="1">
      <c r="F6" s="31"/>
      <c r="G6" s="31"/>
      <c r="H6" s="31"/>
      <c r="J6" s="6" t="s">
        <v>25</v>
      </c>
    </row>
    <row r="7" spans="1:10" ht="15" customHeight="1">
      <c r="A7" s="32" t="s">
        <v>2</v>
      </c>
      <c r="B7" s="33" t="s">
        <v>41</v>
      </c>
      <c r="C7" s="33" t="s">
        <v>42</v>
      </c>
      <c r="D7" s="33" t="s">
        <v>43</v>
      </c>
      <c r="E7" s="33" t="s">
        <v>14</v>
      </c>
      <c r="F7" s="33"/>
      <c r="G7" s="33"/>
      <c r="H7" s="33"/>
      <c r="I7" s="33" t="s">
        <v>16</v>
      </c>
      <c r="J7" s="33"/>
    </row>
    <row r="8" spans="1:10" ht="33.75" customHeight="1">
      <c r="A8" s="32"/>
      <c r="B8" s="33"/>
      <c r="C8" s="33"/>
      <c r="D8" s="33"/>
      <c r="E8" s="33" t="s">
        <v>44</v>
      </c>
      <c r="F8" s="33"/>
      <c r="G8" s="33" t="s">
        <v>45</v>
      </c>
      <c r="H8" s="33"/>
      <c r="I8" s="33"/>
      <c r="J8" s="33"/>
    </row>
    <row r="9" spans="1:10" ht="19.5" customHeight="1">
      <c r="A9" s="32"/>
      <c r="B9" s="33"/>
      <c r="C9" s="33"/>
      <c r="D9" s="33"/>
      <c r="E9" s="7" t="s">
        <v>13</v>
      </c>
      <c r="F9" s="7" t="s">
        <v>15</v>
      </c>
      <c r="G9" s="7" t="s">
        <v>13</v>
      </c>
      <c r="H9" s="7" t="s">
        <v>15</v>
      </c>
      <c r="I9" s="7" t="s">
        <v>39</v>
      </c>
      <c r="J9" s="7" t="s">
        <v>46</v>
      </c>
    </row>
    <row r="10" spans="1:10" ht="19.5" customHeight="1">
      <c r="A10" s="8" t="s">
        <v>21</v>
      </c>
      <c r="B10" s="9">
        <f>B11+B28</f>
        <v>499536.3</v>
      </c>
      <c r="C10" s="9">
        <f>C11+C28</f>
        <v>614922.1</v>
      </c>
      <c r="D10" s="9">
        <f>D11+D28</f>
        <v>557275.6</v>
      </c>
      <c r="E10" s="9">
        <f>D10-B10</f>
        <v>57739.29999999999</v>
      </c>
      <c r="F10" s="10">
        <f>D10/B10</f>
        <v>1.115585794265602</v>
      </c>
      <c r="G10" s="9">
        <f>D10-C10</f>
        <v>-57646.5</v>
      </c>
      <c r="H10" s="10">
        <f>D10/C10</f>
        <v>0.9062539791625639</v>
      </c>
      <c r="I10" s="9">
        <f>I11+I28</f>
        <v>427733.6</v>
      </c>
      <c r="J10" s="9">
        <f>J11+J28</f>
        <v>432073.6</v>
      </c>
    </row>
    <row r="11" spans="1:10" ht="20.25" customHeight="1">
      <c r="A11" s="11" t="s">
        <v>1</v>
      </c>
      <c r="B11" s="12">
        <f>B12+B21+B27</f>
        <v>76190</v>
      </c>
      <c r="C11" s="12">
        <f>C12+C21+C27</f>
        <v>76190</v>
      </c>
      <c r="D11" s="12">
        <f>D12+D21+D27</f>
        <v>85230</v>
      </c>
      <c r="E11" s="12">
        <f aca="true" t="shared" si="0" ref="E11:E40">D11-B11</f>
        <v>9040</v>
      </c>
      <c r="F11" s="13">
        <f aca="true" t="shared" si="1" ref="F11:F40">D11/B11</f>
        <v>1.1186507415671347</v>
      </c>
      <c r="G11" s="12">
        <f aca="true" t="shared" si="2" ref="G11:G40">D11-C11</f>
        <v>9040</v>
      </c>
      <c r="H11" s="13">
        <f aca="true" t="shared" si="3" ref="H11:H40">D11/C11</f>
        <v>1.1186507415671347</v>
      </c>
      <c r="I11" s="12">
        <f>I12+I21+I27</f>
        <v>91715</v>
      </c>
      <c r="J11" s="12">
        <f>J12+J21+J27</f>
        <v>96648</v>
      </c>
    </row>
    <row r="12" spans="1:10" ht="15.75">
      <c r="A12" s="11" t="s">
        <v>17</v>
      </c>
      <c r="B12" s="12">
        <f>B13+B14+B16+B17+B18+B20+B15</f>
        <v>62130</v>
      </c>
      <c r="C12" s="12">
        <f>C13+C14+C16+C17+C18+C20+C15</f>
        <v>61507</v>
      </c>
      <c r="D12" s="12">
        <f>D13+D14+D16+D17+D18+D20+D15</f>
        <v>69350</v>
      </c>
      <c r="E12" s="12">
        <f t="shared" si="0"/>
        <v>7220</v>
      </c>
      <c r="F12" s="13">
        <f t="shared" si="1"/>
        <v>1.1162079510703364</v>
      </c>
      <c r="G12" s="12">
        <f t="shared" si="2"/>
        <v>7843</v>
      </c>
      <c r="H12" s="13">
        <f t="shared" si="3"/>
        <v>1.1275139415025932</v>
      </c>
      <c r="I12" s="12">
        <f>I13+I14+I16+I17+I18+I20+I15</f>
        <v>75502</v>
      </c>
      <c r="J12" s="12">
        <f>J13+J14+J16+J17+J18+J20+J15</f>
        <v>80435</v>
      </c>
    </row>
    <row r="13" spans="1:10" ht="15.75">
      <c r="A13" s="14" t="s">
        <v>18</v>
      </c>
      <c r="B13" s="12">
        <v>44476</v>
      </c>
      <c r="C13" s="12">
        <v>43740</v>
      </c>
      <c r="D13" s="12">
        <v>49706</v>
      </c>
      <c r="E13" s="12">
        <f t="shared" si="0"/>
        <v>5230</v>
      </c>
      <c r="F13" s="13">
        <f t="shared" si="1"/>
        <v>1.1175915100278802</v>
      </c>
      <c r="G13" s="12">
        <f t="shared" si="2"/>
        <v>5966</v>
      </c>
      <c r="H13" s="13">
        <f t="shared" si="3"/>
        <v>1.1363968907178783</v>
      </c>
      <c r="I13" s="12">
        <v>53233</v>
      </c>
      <c r="J13" s="12">
        <v>57735</v>
      </c>
    </row>
    <row r="14" spans="1:10" ht="15.75">
      <c r="A14" s="14" t="s">
        <v>26</v>
      </c>
      <c r="B14" s="12">
        <v>14742</v>
      </c>
      <c r="C14" s="12">
        <v>14742</v>
      </c>
      <c r="D14" s="12">
        <v>14810</v>
      </c>
      <c r="E14" s="12">
        <f>D14-B14</f>
        <v>68</v>
      </c>
      <c r="F14" s="13">
        <f t="shared" si="1"/>
        <v>1.004612671279338</v>
      </c>
      <c r="G14" s="12">
        <f>D14-C14</f>
        <v>68</v>
      </c>
      <c r="H14" s="13">
        <f t="shared" si="3"/>
        <v>1.004612671279338</v>
      </c>
      <c r="I14" s="12">
        <v>16460</v>
      </c>
      <c r="J14" s="12">
        <v>16520</v>
      </c>
    </row>
    <row r="15" spans="1:10" ht="15.75">
      <c r="A15" s="14" t="s">
        <v>37</v>
      </c>
      <c r="B15" s="12">
        <v>587</v>
      </c>
      <c r="C15" s="12">
        <v>1000</v>
      </c>
      <c r="D15" s="12">
        <v>1800</v>
      </c>
      <c r="E15" s="12">
        <f>D15-B15</f>
        <v>1213</v>
      </c>
      <c r="F15" s="13">
        <f t="shared" si="1"/>
        <v>3.0664395229982966</v>
      </c>
      <c r="G15" s="12">
        <f>D15-C15</f>
        <v>800</v>
      </c>
      <c r="H15" s="13">
        <f t="shared" si="3"/>
        <v>1.8</v>
      </c>
      <c r="I15" s="12">
        <v>2390</v>
      </c>
      <c r="J15" s="12">
        <v>2570</v>
      </c>
    </row>
    <row r="16" spans="1:10" ht="15.75">
      <c r="A16" s="14" t="s">
        <v>27</v>
      </c>
      <c r="B16" s="12">
        <v>1000</v>
      </c>
      <c r="C16" s="12">
        <v>500</v>
      </c>
      <c r="D16" s="12">
        <v>700</v>
      </c>
      <c r="E16" s="12">
        <f t="shared" si="0"/>
        <v>-300</v>
      </c>
      <c r="F16" s="13">
        <f t="shared" si="1"/>
        <v>0.7</v>
      </c>
      <c r="G16" s="12">
        <f t="shared" si="2"/>
        <v>200</v>
      </c>
      <c r="H16" s="13">
        <f t="shared" si="3"/>
        <v>1.4</v>
      </c>
      <c r="I16" s="12">
        <v>770</v>
      </c>
      <c r="J16" s="12">
        <v>840</v>
      </c>
    </row>
    <row r="17" spans="1:10" ht="15.75" hidden="1">
      <c r="A17" s="14" t="s">
        <v>28</v>
      </c>
      <c r="B17" s="12"/>
      <c r="C17" s="12"/>
      <c r="D17" s="12"/>
      <c r="E17" s="12">
        <f t="shared" si="0"/>
        <v>0</v>
      </c>
      <c r="F17" s="13"/>
      <c r="G17" s="12"/>
      <c r="H17" s="13"/>
      <c r="I17" s="12"/>
      <c r="J17" s="12"/>
    </row>
    <row r="18" spans="1:10" ht="15.75">
      <c r="A18" s="14" t="s">
        <v>29</v>
      </c>
      <c r="B18" s="12">
        <v>1325</v>
      </c>
      <c r="C18" s="12">
        <v>1525</v>
      </c>
      <c r="D18" s="12">
        <v>2334</v>
      </c>
      <c r="E18" s="12">
        <f t="shared" si="0"/>
        <v>1009</v>
      </c>
      <c r="F18" s="13">
        <f t="shared" si="1"/>
        <v>1.7615094339622641</v>
      </c>
      <c r="G18" s="12">
        <f t="shared" si="2"/>
        <v>809</v>
      </c>
      <c r="H18" s="13">
        <f t="shared" si="3"/>
        <v>1.5304918032786885</v>
      </c>
      <c r="I18" s="12">
        <v>2649</v>
      </c>
      <c r="J18" s="12">
        <v>2770</v>
      </c>
    </row>
    <row r="19" spans="1:10" ht="15.75" hidden="1">
      <c r="A19" s="14"/>
      <c r="B19" s="12"/>
      <c r="C19" s="12"/>
      <c r="D19" s="12"/>
      <c r="E19" s="12">
        <f t="shared" si="0"/>
        <v>0</v>
      </c>
      <c r="F19" s="13" t="e">
        <f t="shared" si="1"/>
        <v>#DIV/0!</v>
      </c>
      <c r="G19" s="12">
        <f t="shared" si="2"/>
        <v>0</v>
      </c>
      <c r="H19" s="13" t="e">
        <f t="shared" si="3"/>
        <v>#DIV/0!</v>
      </c>
      <c r="I19" s="12"/>
      <c r="J19" s="12"/>
    </row>
    <row r="20" spans="1:10" ht="31.5" hidden="1">
      <c r="A20" s="14" t="s">
        <v>35</v>
      </c>
      <c r="B20" s="12"/>
      <c r="C20" s="12"/>
      <c r="D20" s="12"/>
      <c r="E20" s="12"/>
      <c r="F20" s="13" t="s">
        <v>36</v>
      </c>
      <c r="G20" s="12" t="s">
        <v>36</v>
      </c>
      <c r="H20" s="13" t="s">
        <v>36</v>
      </c>
      <c r="I20" s="12"/>
      <c r="J20" s="12"/>
    </row>
    <row r="21" spans="1:10" ht="15.75">
      <c r="A21" s="11" t="s">
        <v>19</v>
      </c>
      <c r="B21" s="12">
        <f>B22+B24+B25+B26+B23</f>
        <v>13210</v>
      </c>
      <c r="C21" s="12">
        <f>C22+C24+C25+C26+C23</f>
        <v>13833</v>
      </c>
      <c r="D21" s="12">
        <f>D22+D24+D25+D26+D23</f>
        <v>14930</v>
      </c>
      <c r="E21" s="12">
        <f t="shared" si="0"/>
        <v>1720</v>
      </c>
      <c r="F21" s="13">
        <f t="shared" si="1"/>
        <v>1.1302043906131718</v>
      </c>
      <c r="G21" s="12">
        <f t="shared" si="2"/>
        <v>1097</v>
      </c>
      <c r="H21" s="13">
        <f t="shared" si="3"/>
        <v>1.0793031157377286</v>
      </c>
      <c r="I21" s="12">
        <f>I22+I24+I25+I26+I23</f>
        <v>15263</v>
      </c>
      <c r="J21" s="12">
        <f>J22+J24+J25+J26+J23</f>
        <v>15263</v>
      </c>
    </row>
    <row r="22" spans="1:10" ht="15.75">
      <c r="A22" s="14" t="s">
        <v>30</v>
      </c>
      <c r="B22" s="12">
        <v>890</v>
      </c>
      <c r="C22" s="12">
        <v>990</v>
      </c>
      <c r="D22" s="12">
        <v>2140</v>
      </c>
      <c r="E22" s="12">
        <f t="shared" si="0"/>
        <v>1250</v>
      </c>
      <c r="F22" s="13">
        <f t="shared" si="1"/>
        <v>2.404494382022472</v>
      </c>
      <c r="G22" s="12">
        <f t="shared" si="2"/>
        <v>1150</v>
      </c>
      <c r="H22" s="13">
        <f t="shared" si="3"/>
        <v>2.1616161616161618</v>
      </c>
      <c r="I22" s="12">
        <v>2140</v>
      </c>
      <c r="J22" s="12">
        <v>2140</v>
      </c>
    </row>
    <row r="23" spans="1:10" ht="15.75">
      <c r="A23" s="14" t="s">
        <v>34</v>
      </c>
      <c r="B23" s="12">
        <v>500</v>
      </c>
      <c r="C23" s="12">
        <v>400</v>
      </c>
      <c r="D23" s="12">
        <v>350</v>
      </c>
      <c r="E23" s="12">
        <f t="shared" si="0"/>
        <v>-150</v>
      </c>
      <c r="F23" s="13">
        <f t="shared" si="1"/>
        <v>0.7</v>
      </c>
      <c r="G23" s="12">
        <f t="shared" si="2"/>
        <v>-50</v>
      </c>
      <c r="H23" s="13">
        <f t="shared" si="3"/>
        <v>0.875</v>
      </c>
      <c r="I23" s="12">
        <v>483</v>
      </c>
      <c r="J23" s="12">
        <v>483</v>
      </c>
    </row>
    <row r="24" spans="1:10" ht="15.75">
      <c r="A24" s="14" t="s">
        <v>31</v>
      </c>
      <c r="B24" s="12">
        <v>10440</v>
      </c>
      <c r="C24" s="12">
        <v>10440</v>
      </c>
      <c r="D24" s="12">
        <v>10290</v>
      </c>
      <c r="E24" s="12">
        <f t="shared" si="0"/>
        <v>-150</v>
      </c>
      <c r="F24" s="13">
        <f t="shared" si="1"/>
        <v>0.985632183908046</v>
      </c>
      <c r="G24" s="12">
        <f t="shared" si="2"/>
        <v>-150</v>
      </c>
      <c r="H24" s="13">
        <f t="shared" si="3"/>
        <v>0.985632183908046</v>
      </c>
      <c r="I24" s="12">
        <v>10290</v>
      </c>
      <c r="J24" s="12">
        <v>10290</v>
      </c>
    </row>
    <row r="25" spans="1:10" ht="31.5">
      <c r="A25" s="14" t="s">
        <v>32</v>
      </c>
      <c r="B25" s="12">
        <v>300</v>
      </c>
      <c r="C25" s="12">
        <v>673</v>
      </c>
      <c r="D25" s="12">
        <v>600</v>
      </c>
      <c r="E25" s="12">
        <f t="shared" si="0"/>
        <v>300</v>
      </c>
      <c r="F25" s="13">
        <f t="shared" si="1"/>
        <v>2</v>
      </c>
      <c r="G25" s="12">
        <f t="shared" si="2"/>
        <v>-73</v>
      </c>
      <c r="H25" s="13">
        <f t="shared" si="3"/>
        <v>0.8915304606240714</v>
      </c>
      <c r="I25" s="12">
        <v>600</v>
      </c>
      <c r="J25" s="12">
        <v>600</v>
      </c>
    </row>
    <row r="26" spans="1:10" ht="15.75">
      <c r="A26" s="14" t="s">
        <v>33</v>
      </c>
      <c r="B26" s="12">
        <v>1080</v>
      </c>
      <c r="C26" s="12">
        <v>1330</v>
      </c>
      <c r="D26" s="12">
        <v>1550</v>
      </c>
      <c r="E26" s="12">
        <f t="shared" si="0"/>
        <v>470</v>
      </c>
      <c r="F26" s="13">
        <f t="shared" si="1"/>
        <v>1.4351851851851851</v>
      </c>
      <c r="G26" s="12">
        <f t="shared" si="2"/>
        <v>220</v>
      </c>
      <c r="H26" s="13">
        <f t="shared" si="3"/>
        <v>1.1654135338345866</v>
      </c>
      <c r="I26" s="12">
        <v>1750</v>
      </c>
      <c r="J26" s="12">
        <v>1750</v>
      </c>
    </row>
    <row r="27" spans="1:10" ht="17.25" customHeight="1">
      <c r="A27" s="11" t="s">
        <v>20</v>
      </c>
      <c r="B27" s="12">
        <v>850</v>
      </c>
      <c r="C27" s="12">
        <v>850</v>
      </c>
      <c r="D27" s="12">
        <v>950</v>
      </c>
      <c r="E27" s="12">
        <f t="shared" si="0"/>
        <v>100</v>
      </c>
      <c r="F27" s="13">
        <f t="shared" si="1"/>
        <v>1.1176470588235294</v>
      </c>
      <c r="G27" s="12">
        <f t="shared" si="2"/>
        <v>100</v>
      </c>
      <c r="H27" s="13">
        <f t="shared" si="3"/>
        <v>1.1176470588235294</v>
      </c>
      <c r="I27" s="12">
        <v>950</v>
      </c>
      <c r="J27" s="12">
        <v>950</v>
      </c>
    </row>
    <row r="28" spans="1:10" ht="21" customHeight="1">
      <c r="A28" s="8" t="s">
        <v>0</v>
      </c>
      <c r="B28" s="12">
        <v>423346.3</v>
      </c>
      <c r="C28" s="12">
        <v>538732.1</v>
      </c>
      <c r="D28" s="12">
        <v>472045.6</v>
      </c>
      <c r="E28" s="12">
        <f t="shared" si="0"/>
        <v>48699.29999999999</v>
      </c>
      <c r="F28" s="13">
        <f t="shared" si="1"/>
        <v>1.115034193047158</v>
      </c>
      <c r="G28" s="12">
        <f t="shared" si="2"/>
        <v>-66686.5</v>
      </c>
      <c r="H28" s="13">
        <f t="shared" si="3"/>
        <v>0.8762158408604203</v>
      </c>
      <c r="I28" s="12">
        <v>336018.6</v>
      </c>
      <c r="J28" s="12">
        <v>335425.6</v>
      </c>
    </row>
    <row r="29" spans="1:13" s="2" customFormat="1" ht="19.5" customHeight="1">
      <c r="A29" s="15" t="s">
        <v>24</v>
      </c>
      <c r="B29" s="16">
        <f>SUM(B30:B40)</f>
        <v>499536.3</v>
      </c>
      <c r="C29" s="16">
        <f>SUM(C30:C40)</f>
        <v>615346.1</v>
      </c>
      <c r="D29" s="16">
        <f>SUM(D30:D40)</f>
        <v>557275.6000000001</v>
      </c>
      <c r="E29" s="16">
        <f t="shared" si="0"/>
        <v>57739.300000000105</v>
      </c>
      <c r="F29" s="17">
        <f t="shared" si="1"/>
        <v>1.1155857942656022</v>
      </c>
      <c r="G29" s="16">
        <f t="shared" si="2"/>
        <v>-58070.49999999988</v>
      </c>
      <c r="H29" s="17">
        <f t="shared" si="3"/>
        <v>0.9056295310882772</v>
      </c>
      <c r="I29" s="16">
        <f>SUM(I30:I41)</f>
        <v>427733.60000000003</v>
      </c>
      <c r="J29" s="16">
        <f>SUM(J30:J41)</f>
        <v>432073.60000000003</v>
      </c>
      <c r="K29" s="3"/>
      <c r="L29" s="3"/>
      <c r="M29" s="3"/>
    </row>
    <row r="30" spans="1:13" s="2" customFormat="1" ht="21" customHeight="1">
      <c r="A30" s="18" t="s">
        <v>3</v>
      </c>
      <c r="B30" s="19">
        <v>27141.4</v>
      </c>
      <c r="C30" s="19">
        <v>28488.2</v>
      </c>
      <c r="D30" s="19">
        <v>32719.2</v>
      </c>
      <c r="E30" s="19">
        <f t="shared" si="0"/>
        <v>5577.799999999999</v>
      </c>
      <c r="F30" s="20">
        <f t="shared" si="1"/>
        <v>1.2055089273213615</v>
      </c>
      <c r="G30" s="19">
        <f t="shared" si="2"/>
        <v>4231</v>
      </c>
      <c r="H30" s="20">
        <f t="shared" si="3"/>
        <v>1.1485176318616128</v>
      </c>
      <c r="I30" s="21">
        <v>28338.2</v>
      </c>
      <c r="J30" s="21">
        <v>27617.2</v>
      </c>
      <c r="K30" s="3"/>
      <c r="L30" s="3"/>
      <c r="M30" s="3"/>
    </row>
    <row r="31" spans="1:13" s="2" customFormat="1" ht="15.75">
      <c r="A31" s="18" t="s">
        <v>4</v>
      </c>
      <c r="B31" s="19">
        <v>1054.1</v>
      </c>
      <c r="C31" s="19">
        <v>1073</v>
      </c>
      <c r="D31" s="19">
        <v>1157</v>
      </c>
      <c r="E31" s="19">
        <f t="shared" si="0"/>
        <v>102.90000000000009</v>
      </c>
      <c r="F31" s="20">
        <f t="shared" si="1"/>
        <v>1.0976188217436678</v>
      </c>
      <c r="G31" s="19">
        <f t="shared" si="2"/>
        <v>84</v>
      </c>
      <c r="H31" s="20">
        <f t="shared" si="3"/>
        <v>1.0782851817334576</v>
      </c>
      <c r="I31" s="21">
        <v>1171</v>
      </c>
      <c r="J31" s="21">
        <v>1119</v>
      </c>
      <c r="K31" s="3"/>
      <c r="L31" s="3"/>
      <c r="M31" s="3"/>
    </row>
    <row r="32" spans="1:13" s="2" customFormat="1" ht="32.25" customHeight="1">
      <c r="A32" s="18" t="s">
        <v>5</v>
      </c>
      <c r="B32" s="19">
        <v>697</v>
      </c>
      <c r="C32" s="19">
        <v>697</v>
      </c>
      <c r="D32" s="19">
        <v>697</v>
      </c>
      <c r="E32" s="19">
        <f t="shared" si="0"/>
        <v>0</v>
      </c>
      <c r="F32" s="20">
        <f t="shared" si="1"/>
        <v>1</v>
      </c>
      <c r="G32" s="19">
        <f t="shared" si="2"/>
        <v>0</v>
      </c>
      <c r="H32" s="20">
        <f t="shared" si="3"/>
        <v>1</v>
      </c>
      <c r="I32" s="21">
        <v>697</v>
      </c>
      <c r="J32" s="21">
        <v>697</v>
      </c>
      <c r="K32" s="3"/>
      <c r="L32" s="3"/>
      <c r="M32" s="3"/>
    </row>
    <row r="33" spans="1:13" s="2" customFormat="1" ht="15.75">
      <c r="A33" s="18" t="s">
        <v>6</v>
      </c>
      <c r="B33" s="19">
        <v>28843</v>
      </c>
      <c r="C33" s="19">
        <v>33769.7</v>
      </c>
      <c r="D33" s="19">
        <v>27934</v>
      </c>
      <c r="E33" s="19">
        <f t="shared" si="0"/>
        <v>-909</v>
      </c>
      <c r="F33" s="20">
        <f t="shared" si="1"/>
        <v>0.9684845543112713</v>
      </c>
      <c r="G33" s="19">
        <f t="shared" si="2"/>
        <v>-5835.699999999997</v>
      </c>
      <c r="H33" s="20">
        <f t="shared" si="3"/>
        <v>0.8271912394839162</v>
      </c>
      <c r="I33" s="21">
        <v>2798</v>
      </c>
      <c r="J33" s="21">
        <v>2798</v>
      </c>
      <c r="K33" s="3"/>
      <c r="L33" s="3"/>
      <c r="M33" s="3"/>
    </row>
    <row r="34" spans="1:13" s="2" customFormat="1" ht="17.25" customHeight="1">
      <c r="A34" s="18" t="s">
        <v>7</v>
      </c>
      <c r="B34" s="19">
        <v>2226</v>
      </c>
      <c r="C34" s="19">
        <v>13995</v>
      </c>
      <c r="D34" s="19">
        <v>2568</v>
      </c>
      <c r="E34" s="19">
        <f t="shared" si="0"/>
        <v>342</v>
      </c>
      <c r="F34" s="20">
        <f t="shared" si="1"/>
        <v>1.1536388140161724</v>
      </c>
      <c r="G34" s="19">
        <f t="shared" si="2"/>
        <v>-11427</v>
      </c>
      <c r="H34" s="20">
        <f t="shared" si="3"/>
        <v>0.1834941050375134</v>
      </c>
      <c r="I34" s="21">
        <v>2565</v>
      </c>
      <c r="J34" s="21">
        <v>2565</v>
      </c>
      <c r="K34" s="3"/>
      <c r="L34" s="3"/>
      <c r="M34" s="3"/>
    </row>
    <row r="35" spans="1:13" s="2" customFormat="1" ht="15.75">
      <c r="A35" s="18" t="s">
        <v>8</v>
      </c>
      <c r="B35" s="19">
        <v>50</v>
      </c>
      <c r="C35" s="19">
        <v>929.7</v>
      </c>
      <c r="D35" s="19">
        <v>30</v>
      </c>
      <c r="E35" s="19">
        <f t="shared" si="0"/>
        <v>-20</v>
      </c>
      <c r="F35" s="20">
        <f t="shared" si="1"/>
        <v>0.6</v>
      </c>
      <c r="G35" s="19">
        <f t="shared" si="2"/>
        <v>-899.7</v>
      </c>
      <c r="H35" s="20">
        <f t="shared" si="3"/>
        <v>0.032268473701193935</v>
      </c>
      <c r="I35" s="21">
        <v>30</v>
      </c>
      <c r="J35" s="21">
        <v>30</v>
      </c>
      <c r="K35" s="3"/>
      <c r="L35" s="3"/>
      <c r="M35" s="3"/>
    </row>
    <row r="36" spans="1:13" s="2" customFormat="1" ht="15.75">
      <c r="A36" s="18" t="s">
        <v>9</v>
      </c>
      <c r="B36" s="19">
        <v>321345</v>
      </c>
      <c r="C36" s="19">
        <v>397220</v>
      </c>
      <c r="D36" s="19">
        <v>352860</v>
      </c>
      <c r="E36" s="19">
        <f t="shared" si="0"/>
        <v>31515</v>
      </c>
      <c r="F36" s="20">
        <f t="shared" si="1"/>
        <v>1.0980721654296783</v>
      </c>
      <c r="G36" s="19">
        <f t="shared" si="2"/>
        <v>-44360</v>
      </c>
      <c r="H36" s="20">
        <f t="shared" si="3"/>
        <v>0.8883238507628015</v>
      </c>
      <c r="I36" s="21">
        <v>311424</v>
      </c>
      <c r="J36" s="21">
        <v>311263</v>
      </c>
      <c r="K36" s="3"/>
      <c r="L36" s="3"/>
      <c r="M36" s="3"/>
    </row>
    <row r="37" spans="1:13" s="2" customFormat="1" ht="18" customHeight="1">
      <c r="A37" s="18" t="s">
        <v>38</v>
      </c>
      <c r="B37" s="19">
        <v>12140</v>
      </c>
      <c r="C37" s="19">
        <v>14457.6</v>
      </c>
      <c r="D37" s="19">
        <v>14443.4</v>
      </c>
      <c r="E37" s="19">
        <f t="shared" si="0"/>
        <v>2303.3999999999996</v>
      </c>
      <c r="F37" s="20">
        <f t="shared" si="1"/>
        <v>1.1897364085667215</v>
      </c>
      <c r="G37" s="19">
        <f t="shared" si="2"/>
        <v>-14.200000000000728</v>
      </c>
      <c r="H37" s="20">
        <f t="shared" si="3"/>
        <v>0.9990178176184151</v>
      </c>
      <c r="I37" s="21">
        <v>14279.4</v>
      </c>
      <c r="J37" s="21">
        <v>14229.4</v>
      </c>
      <c r="K37" s="3"/>
      <c r="L37" s="3"/>
      <c r="M37" s="3"/>
    </row>
    <row r="38" spans="1:13" s="2" customFormat="1" ht="15.75">
      <c r="A38" s="22" t="s">
        <v>10</v>
      </c>
      <c r="B38" s="19">
        <v>59678.8</v>
      </c>
      <c r="C38" s="19">
        <v>68623.6</v>
      </c>
      <c r="D38" s="19">
        <v>68880</v>
      </c>
      <c r="E38" s="19">
        <f t="shared" si="0"/>
        <v>9201.199999999997</v>
      </c>
      <c r="F38" s="20">
        <f t="shared" si="1"/>
        <v>1.1541787033251338</v>
      </c>
      <c r="G38" s="19">
        <f t="shared" si="2"/>
        <v>256.3999999999942</v>
      </c>
      <c r="H38" s="20">
        <f t="shared" si="3"/>
        <v>1.0037363239468637</v>
      </c>
      <c r="I38" s="21">
        <v>20695</v>
      </c>
      <c r="J38" s="21">
        <v>20695</v>
      </c>
      <c r="K38" s="3"/>
      <c r="L38" s="3"/>
      <c r="M38" s="3"/>
    </row>
    <row r="39" spans="1:13" s="2" customFormat="1" ht="18.75" customHeight="1">
      <c r="A39" s="23" t="s">
        <v>11</v>
      </c>
      <c r="B39" s="19">
        <v>1846</v>
      </c>
      <c r="C39" s="19">
        <v>6115.9</v>
      </c>
      <c r="D39" s="19">
        <v>2110</v>
      </c>
      <c r="E39" s="19">
        <f t="shared" si="0"/>
        <v>264</v>
      </c>
      <c r="F39" s="20">
        <f t="shared" si="1"/>
        <v>1.143011917659805</v>
      </c>
      <c r="G39" s="19">
        <f t="shared" si="2"/>
        <v>-4005.8999999999996</v>
      </c>
      <c r="H39" s="20">
        <f t="shared" si="3"/>
        <v>0.3450023708693733</v>
      </c>
      <c r="I39" s="21">
        <v>1716</v>
      </c>
      <c r="J39" s="21">
        <v>1716</v>
      </c>
      <c r="K39" s="3"/>
      <c r="L39" s="3"/>
      <c r="M39" s="3"/>
    </row>
    <row r="40" spans="1:13" s="2" customFormat="1" ht="50.25" customHeight="1">
      <c r="A40" s="23" t="s">
        <v>12</v>
      </c>
      <c r="B40" s="19">
        <v>44515</v>
      </c>
      <c r="C40" s="19">
        <v>49976.4</v>
      </c>
      <c r="D40" s="19">
        <v>53877</v>
      </c>
      <c r="E40" s="19">
        <f t="shared" si="0"/>
        <v>9362</v>
      </c>
      <c r="F40" s="20">
        <f t="shared" si="1"/>
        <v>1.2103111310794115</v>
      </c>
      <c r="G40" s="19">
        <f t="shared" si="2"/>
        <v>3900.5999999999985</v>
      </c>
      <c r="H40" s="20">
        <f t="shared" si="3"/>
        <v>1.0780488390520326</v>
      </c>
      <c r="I40" s="21">
        <v>38942</v>
      </c>
      <c r="J40" s="21">
        <v>38942</v>
      </c>
      <c r="K40" s="3"/>
      <c r="L40" s="3"/>
      <c r="M40" s="3"/>
    </row>
    <row r="41" spans="1:13" s="2" customFormat="1" ht="19.5" customHeight="1">
      <c r="A41" s="23" t="s">
        <v>22</v>
      </c>
      <c r="B41" s="24">
        <v>0</v>
      </c>
      <c r="C41" s="24"/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1">
        <v>5078</v>
      </c>
      <c r="J41" s="21">
        <v>10402</v>
      </c>
      <c r="K41" s="3"/>
      <c r="L41" s="3"/>
      <c r="M41" s="3"/>
    </row>
    <row r="42" spans="1:13" s="2" customFormat="1" ht="24.75" customHeight="1">
      <c r="A42" s="25" t="s">
        <v>23</v>
      </c>
      <c r="B42" s="26">
        <f>B10-B29</f>
        <v>0</v>
      </c>
      <c r="C42" s="26">
        <f>C10-C29</f>
        <v>-424</v>
      </c>
      <c r="D42" s="26">
        <f>D10-D29</f>
        <v>0</v>
      </c>
      <c r="E42" s="27">
        <v>0</v>
      </c>
      <c r="F42" s="28" t="s">
        <v>36</v>
      </c>
      <c r="G42" s="29">
        <v>-424</v>
      </c>
      <c r="H42" s="28" t="s">
        <v>36</v>
      </c>
      <c r="I42" s="26">
        <f>I10-I29</f>
        <v>0</v>
      </c>
      <c r="J42" s="26">
        <f>J10-J29</f>
        <v>0</v>
      </c>
      <c r="K42" s="3"/>
      <c r="L42" s="3"/>
      <c r="M42" s="3"/>
    </row>
    <row r="43" spans="1:13" s="2" customFormat="1" ht="30.7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"/>
      <c r="L43" s="3"/>
      <c r="M43" s="3"/>
    </row>
  </sheetData>
  <mergeCells count="14">
    <mergeCell ref="A5:J5"/>
    <mergeCell ref="H1:J1"/>
    <mergeCell ref="G2:J2"/>
    <mergeCell ref="G3:J3"/>
    <mergeCell ref="A43:J43"/>
    <mergeCell ref="F6:H6"/>
    <mergeCell ref="A7:A9"/>
    <mergeCell ref="B7:B9"/>
    <mergeCell ref="D7:D9"/>
    <mergeCell ref="C7:C9"/>
    <mergeCell ref="I7:J8"/>
    <mergeCell ref="E7:H7"/>
    <mergeCell ref="E8:F8"/>
    <mergeCell ref="G8:H8"/>
  </mergeCells>
  <printOptions/>
  <pageMargins left="0.71" right="0.2" top="0.26" bottom="0.23" header="0.23" footer="0.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Fin17</dc:creator>
  <cp:keywords/>
  <dc:description/>
  <cp:lastModifiedBy>Секретарь</cp:lastModifiedBy>
  <cp:lastPrinted>2013-10-31T03:43:46Z</cp:lastPrinted>
  <dcterms:created xsi:type="dcterms:W3CDTF">2010-10-06T10:38:31Z</dcterms:created>
  <dcterms:modified xsi:type="dcterms:W3CDTF">2014-11-14T03:13:39Z</dcterms:modified>
  <cp:category/>
  <cp:version/>
  <cp:contentType/>
  <cp:contentStatus/>
</cp:coreProperties>
</file>